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90" windowWidth="20055" windowHeight="7905" tabRatio="243"/>
  </bookViews>
  <sheets>
    <sheet name="Feuil1" sheetId="1" r:id="rId1"/>
    <sheet name="Table" sheetId="2" state="hidden" r:id="rId2"/>
    <sheet name="Récap à imprimer" sheetId="3" r:id="rId3"/>
  </sheets>
  <definedNames>
    <definedName name="Liste_1">Table!$A$2:$A$3</definedName>
    <definedName name="Liste_2">Table!$B$2:$B$4</definedName>
    <definedName name="Liste_3">Table!$C$2:$C$5</definedName>
    <definedName name="Liste_4">Table!$D$2:$D$6</definedName>
    <definedName name="Listes">Table!$A$1:$D$1</definedName>
  </definedNames>
  <calcPr calcId="125725"/>
</workbook>
</file>

<file path=xl/calcChain.xml><?xml version="1.0" encoding="utf-8"?>
<calcChain xmlns="http://schemas.openxmlformats.org/spreadsheetml/2006/main">
  <c r="C176" i="3"/>
  <c r="J30" i="1"/>
  <c r="L30"/>
  <c r="O30"/>
  <c r="R30"/>
  <c r="U30"/>
  <c r="X30"/>
  <c r="AA30"/>
  <c r="AD30"/>
  <c r="AG30"/>
  <c r="AJ30"/>
  <c r="AM30"/>
  <c r="AP30"/>
  <c r="AS30"/>
  <c r="AV30"/>
  <c r="AY30"/>
  <c r="BB30"/>
  <c r="BE30"/>
  <c r="BH30"/>
  <c r="J31"/>
  <c r="L31"/>
  <c r="O31"/>
  <c r="R31"/>
  <c r="U31"/>
  <c r="X31"/>
  <c r="AA31"/>
  <c r="AD31"/>
  <c r="AG31"/>
  <c r="AJ31"/>
  <c r="AM31"/>
  <c r="AP31"/>
  <c r="AS31"/>
  <c r="AV31"/>
  <c r="AY31"/>
  <c r="BB31"/>
  <c r="BE31"/>
  <c r="BH31"/>
  <c r="J32"/>
  <c r="L32"/>
  <c r="O32"/>
  <c r="R32"/>
  <c r="U32"/>
  <c r="X32"/>
  <c r="AA32"/>
  <c r="AD32"/>
  <c r="AG32"/>
  <c r="AJ32"/>
  <c r="AM32"/>
  <c r="AP32"/>
  <c r="AS32"/>
  <c r="AV32"/>
  <c r="AY32"/>
  <c r="BB32"/>
  <c r="BE32"/>
  <c r="BH32"/>
  <c r="BH29"/>
  <c r="BE29"/>
  <c r="BB29"/>
  <c r="AY29"/>
  <c r="AV29"/>
  <c r="AS29"/>
  <c r="AP29"/>
  <c r="AM29"/>
  <c r="AJ29"/>
  <c r="AG29"/>
  <c r="AD29"/>
  <c r="AA29"/>
  <c r="X29"/>
  <c r="U29"/>
  <c r="R29"/>
  <c r="O29"/>
  <c r="L29"/>
  <c r="J29"/>
  <c r="BH18"/>
  <c r="BH19"/>
  <c r="BH20"/>
  <c r="BH21"/>
  <c r="BH22"/>
  <c r="BH23"/>
  <c r="BH24"/>
  <c r="BH25"/>
  <c r="BH26"/>
  <c r="BH27"/>
  <c r="BH28"/>
  <c r="BE18"/>
  <c r="BE19"/>
  <c r="BE20"/>
  <c r="BE21"/>
  <c r="BE22"/>
  <c r="BE23"/>
  <c r="BE24"/>
  <c r="BE25"/>
  <c r="BE26"/>
  <c r="BE27"/>
  <c r="BE28"/>
  <c r="BB18"/>
  <c r="BB19"/>
  <c r="BB20"/>
  <c r="BB21"/>
  <c r="BB22"/>
  <c r="BB23"/>
  <c r="BB24"/>
  <c r="BB25"/>
  <c r="BB26"/>
  <c r="BB27"/>
  <c r="BB28"/>
  <c r="AY18"/>
  <c r="AY19"/>
  <c r="AY20"/>
  <c r="AY21"/>
  <c r="AY22"/>
  <c r="AY23"/>
  <c r="AY24"/>
  <c r="AY25"/>
  <c r="AY26"/>
  <c r="AY27"/>
  <c r="AY28"/>
  <c r="AV18"/>
  <c r="AV19"/>
  <c r="AV20"/>
  <c r="AV21"/>
  <c r="AV22"/>
  <c r="AV23"/>
  <c r="AV24"/>
  <c r="AV25"/>
  <c r="AV26"/>
  <c r="AV27"/>
  <c r="AV28"/>
  <c r="AS18"/>
  <c r="AS19"/>
  <c r="AS20"/>
  <c r="AS21"/>
  <c r="AS22"/>
  <c r="AS23"/>
  <c r="AS24"/>
  <c r="AS25"/>
  <c r="AS26"/>
  <c r="AS27"/>
  <c r="AS28"/>
  <c r="AP18"/>
  <c r="AP19"/>
  <c r="AP20"/>
  <c r="AP21"/>
  <c r="AP22"/>
  <c r="AP23"/>
  <c r="AP24"/>
  <c r="AP25"/>
  <c r="AP26"/>
  <c r="AP27"/>
  <c r="AP28"/>
  <c r="AM18"/>
  <c r="AM19"/>
  <c r="AM20"/>
  <c r="AM21"/>
  <c r="AM22"/>
  <c r="AM23"/>
  <c r="AM24"/>
  <c r="AM25"/>
  <c r="AM26"/>
  <c r="AM27"/>
  <c r="AM28"/>
  <c r="AJ18"/>
  <c r="AJ19"/>
  <c r="AJ20"/>
  <c r="AJ21"/>
  <c r="AJ22"/>
  <c r="AJ23"/>
  <c r="AJ24"/>
  <c r="AJ25"/>
  <c r="AJ26"/>
  <c r="AJ27"/>
  <c r="AJ28"/>
  <c r="AG18"/>
  <c r="AG19"/>
  <c r="AG20"/>
  <c r="AG21"/>
  <c r="AG22"/>
  <c r="AG23"/>
  <c r="AG24"/>
  <c r="AG25"/>
  <c r="AG26"/>
  <c r="AG27"/>
  <c r="AG28"/>
  <c r="AD18"/>
  <c r="AD19"/>
  <c r="AD20"/>
  <c r="AD21"/>
  <c r="AD22"/>
  <c r="AD23"/>
  <c r="AD24"/>
  <c r="AD25"/>
  <c r="AD26"/>
  <c r="AD27"/>
  <c r="AD28"/>
  <c r="AA18"/>
  <c r="AA19"/>
  <c r="AA20"/>
  <c r="AA21"/>
  <c r="AA22"/>
  <c r="AA23"/>
  <c r="AA24"/>
  <c r="AA25"/>
  <c r="AA26"/>
  <c r="AA27"/>
  <c r="AA28"/>
  <c r="X18"/>
  <c r="X19"/>
  <c r="X20"/>
  <c r="X21"/>
  <c r="X22"/>
  <c r="X23"/>
  <c r="X24"/>
  <c r="X25"/>
  <c r="X26"/>
  <c r="X27"/>
  <c r="X28"/>
  <c r="U18"/>
  <c r="U19"/>
  <c r="U20"/>
  <c r="U21"/>
  <c r="U22"/>
  <c r="U23"/>
  <c r="U24"/>
  <c r="U25"/>
  <c r="U26"/>
  <c r="U27"/>
  <c r="U28"/>
  <c r="R18"/>
  <c r="R19"/>
  <c r="R20"/>
  <c r="R21"/>
  <c r="R22"/>
  <c r="R23"/>
  <c r="R24"/>
  <c r="R25"/>
  <c r="R26"/>
  <c r="R27"/>
  <c r="R28"/>
  <c r="O18"/>
  <c r="O19"/>
  <c r="O20"/>
  <c r="O21"/>
  <c r="O22"/>
  <c r="O23"/>
  <c r="O24"/>
  <c r="O25"/>
  <c r="O26"/>
  <c r="O27"/>
  <c r="O28"/>
  <c r="L18"/>
  <c r="L19"/>
  <c r="L20"/>
  <c r="L21"/>
  <c r="L22"/>
  <c r="L23"/>
  <c r="L24"/>
  <c r="L25"/>
  <c r="L26"/>
  <c r="L27"/>
  <c r="L28"/>
  <c r="J28"/>
  <c r="J27"/>
  <c r="J26"/>
  <c r="J25"/>
  <c r="J24"/>
  <c r="J23"/>
  <c r="J22"/>
  <c r="J21"/>
  <c r="J20"/>
  <c r="J19"/>
  <c r="J18"/>
  <c r="Q48"/>
  <c r="A176" i="3"/>
  <c r="A166"/>
  <c r="A156"/>
  <c r="A144"/>
  <c r="A135"/>
  <c r="A125"/>
  <c r="A113"/>
  <c r="A104"/>
  <c r="A94"/>
  <c r="A83"/>
  <c r="A73"/>
  <c r="A63"/>
  <c r="A52"/>
  <c r="A42"/>
  <c r="A32"/>
  <c r="A21"/>
  <c r="A11"/>
  <c r="A1"/>
  <c r="AJ15" i="1"/>
  <c r="BH15"/>
  <c r="BE15"/>
  <c r="BB15"/>
  <c r="AY15"/>
  <c r="AV15"/>
  <c r="AS15"/>
  <c r="AP15"/>
  <c r="AM15"/>
  <c r="AG15"/>
  <c r="AD15"/>
  <c r="AA15"/>
  <c r="X15"/>
  <c r="U15"/>
  <c r="R15"/>
  <c r="O15"/>
  <c r="L15"/>
  <c r="J15"/>
  <c r="J2"/>
  <c r="BH17"/>
  <c r="BH16"/>
  <c r="BH14"/>
  <c r="BH13"/>
  <c r="BH12"/>
  <c r="BH11"/>
  <c r="BH10"/>
  <c r="BH9"/>
  <c r="BH8"/>
  <c r="BH7"/>
  <c r="BH6"/>
  <c r="BH5"/>
  <c r="BH4"/>
  <c r="BH3"/>
  <c r="BH2"/>
  <c r="BE17"/>
  <c r="BE16"/>
  <c r="BE14"/>
  <c r="BE13"/>
  <c r="BE12"/>
  <c r="BE11"/>
  <c r="BE10"/>
  <c r="BE9"/>
  <c r="BE8"/>
  <c r="BE7"/>
  <c r="BE6"/>
  <c r="BE5"/>
  <c r="BE4"/>
  <c r="BE3"/>
  <c r="BE2"/>
  <c r="BB17"/>
  <c r="BB16"/>
  <c r="BB14"/>
  <c r="BB13"/>
  <c r="BB12"/>
  <c r="BB11"/>
  <c r="BB10"/>
  <c r="BB9"/>
  <c r="BB8"/>
  <c r="BB7"/>
  <c r="BB6"/>
  <c r="BB5"/>
  <c r="BB4"/>
  <c r="BB3"/>
  <c r="BB2"/>
  <c r="AY17"/>
  <c r="AY16"/>
  <c r="AY14"/>
  <c r="AY13"/>
  <c r="AY12"/>
  <c r="AY11"/>
  <c r="AY10"/>
  <c r="AY9"/>
  <c r="AY8"/>
  <c r="AY7"/>
  <c r="AY6"/>
  <c r="AY5"/>
  <c r="AY4"/>
  <c r="AY3"/>
  <c r="AY2"/>
  <c r="AV17"/>
  <c r="AV16"/>
  <c r="AV14"/>
  <c r="AV13"/>
  <c r="AV12"/>
  <c r="AV11"/>
  <c r="AV10"/>
  <c r="AV9"/>
  <c r="AV8"/>
  <c r="AV7"/>
  <c r="AV6"/>
  <c r="AV5"/>
  <c r="AV4"/>
  <c r="AV3"/>
  <c r="AV2"/>
  <c r="AS17"/>
  <c r="AS16"/>
  <c r="AS14"/>
  <c r="AS13"/>
  <c r="AS12"/>
  <c r="AS11"/>
  <c r="AS10"/>
  <c r="AS9"/>
  <c r="AS8"/>
  <c r="AS7"/>
  <c r="AS6"/>
  <c r="AS5"/>
  <c r="AS4"/>
  <c r="AS3"/>
  <c r="AS2"/>
  <c r="AP17"/>
  <c r="AP16"/>
  <c r="AP14"/>
  <c r="AP13"/>
  <c r="AP12"/>
  <c r="AP11"/>
  <c r="AP10"/>
  <c r="AP9"/>
  <c r="AP8"/>
  <c r="AP7"/>
  <c r="AP6"/>
  <c r="AP5"/>
  <c r="AP4"/>
  <c r="AP3"/>
  <c r="AP2"/>
  <c r="AM17"/>
  <c r="AM16"/>
  <c r="AM14"/>
  <c r="AM13"/>
  <c r="AM12"/>
  <c r="AM11"/>
  <c r="AM10"/>
  <c r="AM9"/>
  <c r="AM8"/>
  <c r="AM7"/>
  <c r="AM6"/>
  <c r="AM5"/>
  <c r="AM4"/>
  <c r="AM3"/>
  <c r="AM2"/>
  <c r="AJ17"/>
  <c r="AJ16"/>
  <c r="AJ14"/>
  <c r="AJ13"/>
  <c r="AJ12"/>
  <c r="AJ11"/>
  <c r="AJ10"/>
  <c r="AJ9"/>
  <c r="AJ8"/>
  <c r="AJ7"/>
  <c r="AJ6"/>
  <c r="AJ5"/>
  <c r="AJ4"/>
  <c r="AJ3"/>
  <c r="AJ2"/>
  <c r="AG17"/>
  <c r="AG16"/>
  <c r="AG14"/>
  <c r="AG13"/>
  <c r="AG12"/>
  <c r="AG11"/>
  <c r="AG10"/>
  <c r="AG9"/>
  <c r="AG8"/>
  <c r="AG7"/>
  <c r="AG6"/>
  <c r="AG5"/>
  <c r="AG4"/>
  <c r="AG3"/>
  <c r="AG2"/>
  <c r="AD17"/>
  <c r="AD16"/>
  <c r="AD14"/>
  <c r="AD13"/>
  <c r="AD12"/>
  <c r="AD11"/>
  <c r="AD10"/>
  <c r="AD9"/>
  <c r="AD8"/>
  <c r="AD7"/>
  <c r="AD6"/>
  <c r="AD5"/>
  <c r="AD4"/>
  <c r="AD3"/>
  <c r="AD2"/>
  <c r="AA17"/>
  <c r="AA16"/>
  <c r="AA14"/>
  <c r="AA13"/>
  <c r="AA12"/>
  <c r="AA11"/>
  <c r="AA10"/>
  <c r="AA9"/>
  <c r="AA8"/>
  <c r="AA7"/>
  <c r="AA6"/>
  <c r="AA5"/>
  <c r="AA4"/>
  <c r="AA3"/>
  <c r="AA2"/>
  <c r="X17"/>
  <c r="X16"/>
  <c r="X14"/>
  <c r="X13"/>
  <c r="X12"/>
  <c r="X11"/>
  <c r="X10"/>
  <c r="X9"/>
  <c r="X8"/>
  <c r="X7"/>
  <c r="X6"/>
  <c r="X39" s="1"/>
  <c r="X5"/>
  <c r="X4"/>
  <c r="X3"/>
  <c r="X2"/>
  <c r="X37" s="1"/>
  <c r="U17"/>
  <c r="U16"/>
  <c r="U14"/>
  <c r="U13"/>
  <c r="U12"/>
  <c r="U11"/>
  <c r="U10"/>
  <c r="U9"/>
  <c r="U8"/>
  <c r="U7"/>
  <c r="U6"/>
  <c r="U5"/>
  <c r="U4"/>
  <c r="U3"/>
  <c r="U2"/>
  <c r="R17"/>
  <c r="R16"/>
  <c r="R14"/>
  <c r="R13"/>
  <c r="R12"/>
  <c r="R11"/>
  <c r="R10"/>
  <c r="R9"/>
  <c r="R8"/>
  <c r="R7"/>
  <c r="R6"/>
  <c r="R5"/>
  <c r="R4"/>
  <c r="R3"/>
  <c r="R2"/>
  <c r="O17"/>
  <c r="O16"/>
  <c r="O14"/>
  <c r="O13"/>
  <c r="O12"/>
  <c r="O11"/>
  <c r="O10"/>
  <c r="O9"/>
  <c r="O8"/>
  <c r="O7"/>
  <c r="O6"/>
  <c r="O5"/>
  <c r="O4"/>
  <c r="O3"/>
  <c r="O2"/>
  <c r="L2"/>
  <c r="L17"/>
  <c r="L16"/>
  <c r="L14"/>
  <c r="L13"/>
  <c r="L12"/>
  <c r="L11"/>
  <c r="L10"/>
  <c r="L9"/>
  <c r="L8"/>
  <c r="L7"/>
  <c r="L6"/>
  <c r="L5"/>
  <c r="L4"/>
  <c r="J17"/>
  <c r="J16"/>
  <c r="J14"/>
  <c r="J13"/>
  <c r="J12"/>
  <c r="J11"/>
  <c r="J10"/>
  <c r="J9"/>
  <c r="J8"/>
  <c r="J7"/>
  <c r="J6"/>
  <c r="J5"/>
  <c r="J4"/>
  <c r="L3"/>
  <c r="AV37" l="1"/>
  <c r="AJ37"/>
  <c r="AJ39"/>
  <c r="X34"/>
  <c r="U38"/>
  <c r="U39"/>
  <c r="U37"/>
  <c r="U34"/>
  <c r="U35"/>
  <c r="U40"/>
  <c r="U42" s="1"/>
  <c r="C32" i="3" s="1"/>
  <c r="R40" i="1"/>
  <c r="R42" s="1"/>
  <c r="C21" i="3" s="1"/>
  <c r="O40" i="1"/>
  <c r="O42" s="1"/>
  <c r="C11" i="3" s="1"/>
  <c r="U36" i="1"/>
  <c r="AV39"/>
  <c r="L35"/>
  <c r="X38"/>
  <c r="AJ38"/>
  <c r="BH37"/>
  <c r="AD36"/>
  <c r="AP36"/>
  <c r="X35"/>
  <c r="O36"/>
  <c r="AA36"/>
  <c r="AG34"/>
  <c r="O34"/>
  <c r="AJ35"/>
  <c r="BH35"/>
  <c r="AJ34"/>
  <c r="BH34"/>
  <c r="O37"/>
  <c r="AA37"/>
  <c r="AM37"/>
  <c r="AY37"/>
  <c r="AM36"/>
  <c r="AY36"/>
  <c r="AA35"/>
  <c r="AY35"/>
  <c r="AA34"/>
  <c r="AM34"/>
  <c r="BH39"/>
  <c r="BH38"/>
  <c r="BE34"/>
  <c r="BB36"/>
  <c r="AY34"/>
  <c r="AY39"/>
  <c r="AV38"/>
  <c r="AV34"/>
  <c r="AV35"/>
  <c r="AV40"/>
  <c r="AV42" s="1"/>
  <c r="C125" i="3" s="1"/>
  <c r="AS34" i="1"/>
  <c r="AS40"/>
  <c r="AS42" s="1"/>
  <c r="C113" i="3" s="1"/>
  <c r="AM35" i="1"/>
  <c r="AM39"/>
  <c r="AD40"/>
  <c r="AD42" s="1"/>
  <c r="C63" i="3" s="1"/>
  <c r="AA39" i="1"/>
  <c r="L38"/>
  <c r="L39"/>
  <c r="O35"/>
  <c r="AV36"/>
  <c r="BH36"/>
  <c r="O38"/>
  <c r="AA38"/>
  <c r="AM38"/>
  <c r="O39"/>
  <c r="R39"/>
  <c r="R35"/>
  <c r="AD39"/>
  <c r="AD35"/>
  <c r="AG36"/>
  <c r="AP39"/>
  <c r="AP35"/>
  <c r="BB39"/>
  <c r="BB35"/>
  <c r="BE36"/>
  <c r="R36"/>
  <c r="R38"/>
  <c r="R34"/>
  <c r="AD38"/>
  <c r="AD34"/>
  <c r="AG39"/>
  <c r="AG35"/>
  <c r="AP38"/>
  <c r="AP34"/>
  <c r="AS39"/>
  <c r="AS35"/>
  <c r="BB38"/>
  <c r="BB34"/>
  <c r="BE39"/>
  <c r="BE35"/>
  <c r="AJ36"/>
  <c r="AG38"/>
  <c r="AS38"/>
  <c r="BE38"/>
  <c r="X36"/>
  <c r="AY38"/>
  <c r="L37"/>
  <c r="AP37"/>
  <c r="BB37"/>
  <c r="AG37"/>
  <c r="AS37"/>
  <c r="BE37"/>
  <c r="L34"/>
  <c r="L40"/>
  <c r="L36"/>
  <c r="R37"/>
  <c r="AD37"/>
  <c r="AS36"/>
  <c r="C47" i="3"/>
  <c r="C49"/>
  <c r="C182"/>
  <c r="AP40" i="1"/>
  <c r="AP42" s="1"/>
  <c r="C104" i="3" s="1"/>
  <c r="BB40" i="1"/>
  <c r="BB42" s="1"/>
  <c r="C144" i="3" s="1"/>
  <c r="AG40" i="1"/>
  <c r="AG42" s="1"/>
  <c r="C73" i="3" s="1"/>
  <c r="BH40" i="1"/>
  <c r="BH42" s="1"/>
  <c r="C166" i="3" s="1"/>
  <c r="AA40" i="1"/>
  <c r="AA42" s="1"/>
  <c r="C52" i="3" s="1"/>
  <c r="AM40" i="1"/>
  <c r="AM42" s="1"/>
  <c r="C94" i="3" s="1"/>
  <c r="AY40" i="1"/>
  <c r="AY42" s="1"/>
  <c r="C135" i="3" s="1"/>
  <c r="BE40" i="1"/>
  <c r="BE42" s="1"/>
  <c r="C156" i="3" s="1"/>
  <c r="X40" i="1"/>
  <c r="X42" s="1"/>
  <c r="C42" i="3" s="1"/>
  <c r="AJ40" i="1"/>
  <c r="AJ42" s="1"/>
  <c r="C83" i="3" s="1"/>
  <c r="J3" i="1"/>
  <c r="C130" i="3" l="1"/>
  <c r="C88"/>
  <c r="C90"/>
  <c r="C15"/>
  <c r="L42" i="1"/>
  <c r="C1" i="3" s="1"/>
  <c r="C89"/>
  <c r="C132"/>
  <c r="C48"/>
  <c r="C171"/>
  <c r="C67"/>
  <c r="C13"/>
  <c r="C108"/>
  <c r="C44"/>
  <c r="C56"/>
  <c r="C38"/>
  <c r="C34"/>
  <c r="C75"/>
  <c r="C45"/>
  <c r="C180"/>
  <c r="C85"/>
  <c r="C96"/>
  <c r="C139"/>
  <c r="C98"/>
  <c r="C169"/>
  <c r="C86"/>
  <c r="C55"/>
  <c r="C5"/>
  <c r="C149"/>
  <c r="C87"/>
  <c r="C110"/>
  <c r="C27"/>
  <c r="C28"/>
  <c r="C26"/>
  <c r="C3"/>
  <c r="C37"/>
  <c r="C141"/>
  <c r="C79"/>
  <c r="C146"/>
  <c r="C106"/>
  <c r="C65"/>
  <c r="C23"/>
  <c r="C147"/>
  <c r="C77"/>
  <c r="C24"/>
  <c r="C58"/>
  <c r="C14"/>
  <c r="C59"/>
  <c r="C127"/>
  <c r="C148"/>
  <c r="C183"/>
  <c r="C54"/>
  <c r="C57"/>
  <c r="C68"/>
  <c r="C4"/>
  <c r="C78"/>
  <c r="C6"/>
  <c r="C119"/>
  <c r="C163"/>
  <c r="C120"/>
  <c r="C80"/>
  <c r="C39"/>
  <c r="C160"/>
  <c r="C111"/>
  <c r="C36"/>
  <c r="C100"/>
  <c r="C129"/>
  <c r="C7"/>
  <c r="C97"/>
  <c r="C128"/>
  <c r="C137"/>
  <c r="C173"/>
  <c r="C99"/>
  <c r="C117"/>
  <c r="C118"/>
  <c r="C109"/>
  <c r="C162"/>
  <c r="C159"/>
  <c r="C116"/>
  <c r="C76"/>
  <c r="C35"/>
  <c r="C25"/>
  <c r="C107"/>
  <c r="C70"/>
  <c r="C170"/>
  <c r="C181"/>
  <c r="C101"/>
  <c r="C142"/>
  <c r="C172"/>
  <c r="C179"/>
  <c r="C140"/>
  <c r="C168"/>
  <c r="C161"/>
  <c r="C46"/>
  <c r="C150"/>
  <c r="C69"/>
  <c r="C151"/>
  <c r="C66"/>
  <c r="C17"/>
  <c r="C18"/>
  <c r="C115"/>
  <c r="C131"/>
  <c r="C158"/>
  <c r="C178"/>
  <c r="C138"/>
  <c r="C16"/>
  <c r="C8"/>
</calcChain>
</file>

<file path=xl/sharedStrings.xml><?xml version="1.0" encoding="utf-8"?>
<sst xmlns="http://schemas.openxmlformats.org/spreadsheetml/2006/main" count="547" uniqueCount="81">
  <si>
    <t>C1</t>
  </si>
  <si>
    <t>C2</t>
  </si>
  <si>
    <t>C3</t>
  </si>
  <si>
    <t>C4</t>
  </si>
  <si>
    <t>C5</t>
  </si>
  <si>
    <t>0-1</t>
  </si>
  <si>
    <t>0-1-2</t>
  </si>
  <si>
    <t>Liste</t>
  </si>
  <si>
    <t xml:space="preserve"> Listes</t>
  </si>
  <si>
    <t>indicateurs de réussite</t>
  </si>
  <si>
    <t>Liste_1</t>
  </si>
  <si>
    <t>Liste_2</t>
  </si>
  <si>
    <t>Liste_3</t>
  </si>
  <si>
    <t>Liste_4</t>
  </si>
  <si>
    <t>Intitulé</t>
  </si>
  <si>
    <t>0-1-2-3</t>
  </si>
  <si>
    <t>0-1-2-3-4</t>
  </si>
  <si>
    <t>C6</t>
  </si>
  <si>
    <t>Liste_5</t>
  </si>
  <si>
    <t>0-1-2-3-4-5</t>
  </si>
  <si>
    <t>Note</t>
  </si>
  <si>
    <t>Rechercher, extraire et organiser l’information. Émettre une conjecture, une hypothèse</t>
  </si>
  <si>
    <t xml:space="preserve">Proposer une méthode de résolution, un protocole expérimental.
Utiliser un raisonnement/des règles pour établir des conclusions. Argumenter.
</t>
  </si>
  <si>
    <t xml:space="preserve">Calculer de manière exacte ou approchée.
Contrôler la vraisemblance de ses résultats.
</t>
  </si>
  <si>
    <t xml:space="preserve">Reconnaitre diverses situations.
 traduire en langage mathématique.
Utiliser des simulations numériques ou géométriques.
</t>
  </si>
  <si>
    <t xml:space="preserve">Rendre compte d’une démarche, d’un résultat, à l’oral ou à l’écrit.
Construire des tableaux graphiques pour l’organisation de l’information.
</t>
  </si>
  <si>
    <t xml:space="preserve">Produire plusieurs représentations des nombres
Représenter les données sous forme de série statistique
Utiliser des représentations géométriques de nombre.
</t>
  </si>
  <si>
    <t>Compétence</t>
  </si>
  <si>
    <t>Description</t>
  </si>
  <si>
    <t>Pourcentage d'acquisition</t>
  </si>
  <si>
    <t>Note :</t>
  </si>
  <si>
    <t xml:space="preserve">Evaluation </t>
  </si>
  <si>
    <t>I.1</t>
  </si>
  <si>
    <t>0: aucun calcul
1: relation du théorème de Pythagore
2: théorème complet</t>
  </si>
  <si>
    <t>0 : aucune information
1 : cote 135 ou cote 505
2 : cote 135 et cote 505</t>
  </si>
  <si>
    <t>I.2</t>
  </si>
  <si>
    <t xml:space="preserve">0 : aucun raisonnement
1 : traces de raisonnement cohérentes (trigo, schéma)
2 : protocole complet </t>
  </si>
  <si>
    <t>0 : aucun calcul
1 : les calculs des carées sont corrects
2 : la  valeur de AH est de 487 mm</t>
  </si>
  <si>
    <t>0 : aucun calcul
1 : Le rapport pour le calcul de trigo est correct
2 : La valeur de l'angle ASH est de 74,49°</t>
  </si>
  <si>
    <t>II.1</t>
  </si>
  <si>
    <t>0 : aucune information
1 : 
2 : Le calcul a les bonnes informations</t>
  </si>
  <si>
    <t>0 : aucun calcul
1 : 
2 : Le nombre de coureurs est de 172.</t>
  </si>
  <si>
    <t>II.2</t>
  </si>
  <si>
    <t>0 : aucune information remplie
1 : au moins 3 centres de classe sont corrects
2 :  au moins 6 centres de classe sont corrects</t>
  </si>
  <si>
    <t>0 : aucun calcul
1 :au moins 3 produits sont corrects
2 : au moins 6 produits sont corrects</t>
  </si>
  <si>
    <t>II.3</t>
  </si>
  <si>
    <t>0 : aucune représentation
1 : 
2 : La largeur des colonnes est correct</t>
  </si>
  <si>
    <t>0 : aucun calcul
1 : 2 colonnes sur 5 sont corrects
2 : 4 colonne sur 5 sont corrects</t>
  </si>
  <si>
    <t>III.1</t>
  </si>
  <si>
    <t>0 : aucun calcul
1 : le produit en croix ou autre trace de raisonnement
2 : environ 190 crêpes</t>
  </si>
  <si>
    <t>0 : aucun calcul
1 : le produit en croix ou autre trace de raisonnement
2 : 3125 g de farine</t>
  </si>
  <si>
    <t>III.2</t>
  </si>
  <si>
    <t>III.3</t>
  </si>
  <si>
    <t>III.4</t>
  </si>
  <si>
    <t xml:space="preserve">0 : aucun raisonnement
1 : traces de raisonnement cohérentes 
2 : protocole complet </t>
  </si>
  <si>
    <t>0 : aucun calcul
1 : relation pour calcul du total des ingrédients achetés
2 : le prix de revient des ingrédients 18,14 €</t>
  </si>
  <si>
    <t xml:space="preserve">0 : aucun calcul
1 : 
2 : Réponse correcte 177 crêpes </t>
  </si>
  <si>
    <t>IV.1</t>
  </si>
  <si>
    <t>IV.2</t>
  </si>
  <si>
    <t>IV.3.1</t>
  </si>
  <si>
    <t>IV.3.2</t>
  </si>
  <si>
    <t>0 : aucune représentation
1 : 1  représentation sur les deux est présente et correcte
2 : 2  représentations sont présentes et correctes</t>
  </si>
  <si>
    <t>IV.4</t>
  </si>
  <si>
    <t>V.1</t>
  </si>
  <si>
    <t>V.2</t>
  </si>
  <si>
    <t>0 : aucune information
1 : prise en compte que l'on est sur 188 coureurs
2 : 10/188</t>
  </si>
  <si>
    <t>V.3</t>
  </si>
  <si>
    <t>0 : aucune information
1 : prise en compte que l'équipe est de 9 coureurs 
2 : 1/8</t>
  </si>
  <si>
    <t>Maitrise de la langue</t>
  </si>
  <si>
    <t>note finale</t>
  </si>
  <si>
    <t>0 : aucune phrase
1 : Sujet, verbe, complément
2 : méthode clairement exposée</t>
  </si>
  <si>
    <t>0 : aucun calcul
1 : La relation pour trouver le temps moyen est correct
2 : la valeur du temps moyen est de 35 min 54  sec et 42cent</t>
  </si>
  <si>
    <t>0 : aucun phrase
1 : 
2 : celui qui a la Fc qui augmente la moins vite est la fonction qui a la pente la plus faible.</t>
  </si>
  <si>
    <t>0 : aucun calcul
1 : 1  des deux relations est correct (220-26) ou (220-27)
2 : les deux sont corrects (220-26) et (220-27)</t>
  </si>
  <si>
    <t>0 : aucun calcul
1 : 1  calcul est correct 194 ou 193
2 :  les 2 calculs sont corrects 194 et 193</t>
  </si>
  <si>
    <t>0 : aucun calcul
1 : 1 VO2 max sur les deux est correct d'après le graphique
2 : Les 2 VO2 max sont corrects d'après le graphique</t>
  </si>
  <si>
    <t xml:space="preserve">0 : aucune phrase
1 : Sujet, verbe, complément
2 : méthode clairement exposée </t>
  </si>
  <si>
    <t>0 : aucune réponse
1 : prise en compte des 190 coureurs
2 : 10/190</t>
  </si>
  <si>
    <t>0 : aucun calcul
1 : le produit en croix ou autre trace de raisonnement
2 : 6,25 L de farine donc 7 briques</t>
  </si>
  <si>
    <t>0 : aucune droite
1 : 1 point est correcte
2 : les deux points sont corrects et la droite est tracé</t>
  </si>
  <si>
    <t>Nom Prénom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</si>
</sst>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8" borderId="0" xfId="0" applyFill="1"/>
    <xf numFmtId="0" fontId="1" fillId="9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1" fillId="0" borderId="6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 wrapText="1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left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9" fontId="5" fillId="10" borderId="1" xfId="0" applyNumberFormat="1" applyFont="1" applyFill="1" applyBorder="1" applyAlignment="1">
      <alignment horizontal="center" vertical="center" wrapText="1"/>
    </xf>
    <xf numFmtId="9" fontId="5" fillId="5" borderId="1" xfId="0" applyNumberFormat="1" applyFont="1" applyFill="1" applyBorder="1" applyAlignment="1">
      <alignment horizontal="center" vertical="center" wrapText="1"/>
    </xf>
    <xf numFmtId="9" fontId="5" fillId="7" borderId="1" xfId="0" applyNumberFormat="1" applyFont="1" applyFill="1" applyBorder="1" applyAlignment="1">
      <alignment horizontal="center" vertical="center" wrapText="1"/>
    </xf>
    <xf numFmtId="9" fontId="5" fillId="6" borderId="1" xfId="0" applyNumberFormat="1" applyFont="1" applyFill="1" applyBorder="1" applyAlignment="1">
      <alignment horizontal="center" vertical="center" wrapText="1"/>
    </xf>
    <xf numFmtId="9" fontId="5" fillId="9" borderId="1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11" borderId="7" xfId="0" applyFill="1" applyBorder="1" applyAlignment="1">
      <alignment horizontal="center" vertical="center" wrapText="1"/>
    </xf>
    <xf numFmtId="0" fontId="0" fillId="11" borderId="7" xfId="0" applyFill="1" applyBorder="1" applyAlignment="1">
      <alignment horizontal="right" vertical="center"/>
    </xf>
    <xf numFmtId="0" fontId="0" fillId="11" borderId="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0" fontId="0" fillId="0" borderId="1" xfId="0" applyNumberFormat="1" applyBorder="1" applyAlignment="1">
      <alignment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1" fontId="3" fillId="9" borderId="1" xfId="0" applyNumberFormat="1" applyFont="1" applyFill="1" applyBorder="1" applyAlignment="1">
      <alignment horizontal="center" vertical="center"/>
    </xf>
    <xf numFmtId="1" fontId="0" fillId="0" borderId="0" xfId="0" applyNumberFormat="1" applyBorder="1"/>
    <xf numFmtId="1" fontId="0" fillId="0" borderId="0" xfId="0" applyNumberFormat="1"/>
    <xf numFmtId="2" fontId="0" fillId="0" borderId="1" xfId="0" applyNumberFormat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23812</xdr:rowOff>
    </xdr:from>
    <xdr:to>
      <xdr:col>0</xdr:col>
      <xdr:colOff>981794</xdr:colOff>
      <xdr:row>2</xdr:row>
      <xdr:rowOff>383812</xdr:rowOff>
    </xdr:to>
    <xdr:pic>
      <xdr:nvPicPr>
        <xdr:cNvPr id="2" name="Image 1" descr="extraire et organis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0" y="809625"/>
          <a:ext cx="410294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209537</xdr:colOff>
      <xdr:row>2</xdr:row>
      <xdr:rowOff>19031</xdr:rowOff>
    </xdr:from>
    <xdr:to>
      <xdr:col>0</xdr:col>
      <xdr:colOff>573982</xdr:colOff>
      <xdr:row>2</xdr:row>
      <xdr:rowOff>379031</xdr:rowOff>
    </xdr:to>
    <xdr:pic>
      <xdr:nvPicPr>
        <xdr:cNvPr id="3" name="Image 2" descr="rehercher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37" y="804844"/>
          <a:ext cx="36444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381001</xdr:colOff>
      <xdr:row>3</xdr:row>
      <xdr:rowOff>11906</xdr:rowOff>
    </xdr:from>
    <xdr:to>
      <xdr:col>0</xdr:col>
      <xdr:colOff>746036</xdr:colOff>
      <xdr:row>3</xdr:row>
      <xdr:rowOff>371906</xdr:rowOff>
    </xdr:to>
    <xdr:pic>
      <xdr:nvPicPr>
        <xdr:cNvPr id="4" name="Image 3" descr="analyser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1001" y="1190625"/>
          <a:ext cx="36503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173812</xdr:colOff>
      <xdr:row>4</xdr:row>
      <xdr:rowOff>7125</xdr:rowOff>
    </xdr:from>
    <xdr:to>
      <xdr:col>0</xdr:col>
      <xdr:colOff>604125</xdr:colOff>
      <xdr:row>4</xdr:row>
      <xdr:rowOff>367125</xdr:rowOff>
    </xdr:to>
    <xdr:pic>
      <xdr:nvPicPr>
        <xdr:cNvPr id="5" name="Image 4" descr="calculer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73812" y="1578750"/>
          <a:ext cx="430313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169031</xdr:colOff>
      <xdr:row>6</xdr:row>
      <xdr:rowOff>26156</xdr:rowOff>
    </xdr:from>
    <xdr:to>
      <xdr:col>0</xdr:col>
      <xdr:colOff>601031</xdr:colOff>
      <xdr:row>6</xdr:row>
      <xdr:rowOff>386156</xdr:rowOff>
    </xdr:to>
    <xdr:pic>
      <xdr:nvPicPr>
        <xdr:cNvPr id="6" name="Image 5" descr="communiquer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69031" y="2383594"/>
          <a:ext cx="432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616687</xdr:colOff>
      <xdr:row>4</xdr:row>
      <xdr:rowOff>9469</xdr:rowOff>
    </xdr:from>
    <xdr:to>
      <xdr:col>0</xdr:col>
      <xdr:colOff>914187</xdr:colOff>
      <xdr:row>4</xdr:row>
      <xdr:rowOff>369469</xdr:rowOff>
    </xdr:to>
    <xdr:pic>
      <xdr:nvPicPr>
        <xdr:cNvPr id="7" name="Image 6" descr="expérimenter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6687" y="1581094"/>
          <a:ext cx="2975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409499</xdr:colOff>
      <xdr:row>5</xdr:row>
      <xdr:rowOff>16594</xdr:rowOff>
    </xdr:from>
    <xdr:to>
      <xdr:col>0</xdr:col>
      <xdr:colOff>757499</xdr:colOff>
      <xdr:row>5</xdr:row>
      <xdr:rowOff>376594</xdr:rowOff>
    </xdr:to>
    <xdr:pic>
      <xdr:nvPicPr>
        <xdr:cNvPr id="8" name="Image 7" descr="modéliser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09499" y="1981125"/>
          <a:ext cx="348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428531</xdr:colOff>
      <xdr:row>7</xdr:row>
      <xdr:rowOff>35625</xdr:rowOff>
    </xdr:from>
    <xdr:to>
      <xdr:col>0</xdr:col>
      <xdr:colOff>779804</xdr:colOff>
      <xdr:row>8</xdr:row>
      <xdr:rowOff>2719</xdr:rowOff>
    </xdr:to>
    <xdr:pic>
      <xdr:nvPicPr>
        <xdr:cNvPr id="9" name="Image 8" descr="représenter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28531" y="2785969"/>
          <a:ext cx="351273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578531</xdr:colOff>
      <xdr:row>6</xdr:row>
      <xdr:rowOff>18937</xdr:rowOff>
    </xdr:from>
    <xdr:to>
      <xdr:col>0</xdr:col>
      <xdr:colOff>899203</xdr:colOff>
      <xdr:row>6</xdr:row>
      <xdr:rowOff>378937</xdr:rowOff>
    </xdr:to>
    <xdr:pic>
      <xdr:nvPicPr>
        <xdr:cNvPr id="10" name="Image 9" descr="valider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78531" y="2376375"/>
          <a:ext cx="320672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12</xdr:row>
      <xdr:rowOff>23812</xdr:rowOff>
    </xdr:from>
    <xdr:to>
      <xdr:col>0</xdr:col>
      <xdr:colOff>981794</xdr:colOff>
      <xdr:row>12</xdr:row>
      <xdr:rowOff>383812</xdr:rowOff>
    </xdr:to>
    <xdr:pic>
      <xdr:nvPicPr>
        <xdr:cNvPr id="11" name="Image 10" descr="extraire et organis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0" y="809625"/>
          <a:ext cx="410294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209537</xdr:colOff>
      <xdr:row>12</xdr:row>
      <xdr:rowOff>19031</xdr:rowOff>
    </xdr:from>
    <xdr:to>
      <xdr:col>0</xdr:col>
      <xdr:colOff>573982</xdr:colOff>
      <xdr:row>12</xdr:row>
      <xdr:rowOff>379031</xdr:rowOff>
    </xdr:to>
    <xdr:pic>
      <xdr:nvPicPr>
        <xdr:cNvPr id="12" name="Image 11" descr="rehercher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37" y="804844"/>
          <a:ext cx="36444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381001</xdr:colOff>
      <xdr:row>13</xdr:row>
      <xdr:rowOff>11906</xdr:rowOff>
    </xdr:from>
    <xdr:to>
      <xdr:col>0</xdr:col>
      <xdr:colOff>746036</xdr:colOff>
      <xdr:row>13</xdr:row>
      <xdr:rowOff>371906</xdr:rowOff>
    </xdr:to>
    <xdr:pic>
      <xdr:nvPicPr>
        <xdr:cNvPr id="13" name="Image 12" descr="analyser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1001" y="5119687"/>
          <a:ext cx="36503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173812</xdr:colOff>
      <xdr:row>14</xdr:row>
      <xdr:rowOff>19031</xdr:rowOff>
    </xdr:from>
    <xdr:to>
      <xdr:col>0</xdr:col>
      <xdr:colOff>604125</xdr:colOff>
      <xdr:row>14</xdr:row>
      <xdr:rowOff>379031</xdr:rowOff>
    </xdr:to>
    <xdr:pic>
      <xdr:nvPicPr>
        <xdr:cNvPr id="14" name="Image 13" descr="calculer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73812" y="5519719"/>
          <a:ext cx="430313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169031</xdr:colOff>
      <xdr:row>16</xdr:row>
      <xdr:rowOff>26156</xdr:rowOff>
    </xdr:from>
    <xdr:to>
      <xdr:col>0</xdr:col>
      <xdr:colOff>601031</xdr:colOff>
      <xdr:row>16</xdr:row>
      <xdr:rowOff>386156</xdr:rowOff>
    </xdr:to>
    <xdr:pic>
      <xdr:nvPicPr>
        <xdr:cNvPr id="15" name="Image 14" descr="communiquer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69031" y="2383594"/>
          <a:ext cx="432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616686</xdr:colOff>
      <xdr:row>14</xdr:row>
      <xdr:rowOff>21375</xdr:rowOff>
    </xdr:from>
    <xdr:to>
      <xdr:col>0</xdr:col>
      <xdr:colOff>914186</xdr:colOff>
      <xdr:row>14</xdr:row>
      <xdr:rowOff>381375</xdr:rowOff>
    </xdr:to>
    <xdr:pic>
      <xdr:nvPicPr>
        <xdr:cNvPr id="16" name="Image 15" descr="expérimenter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6686" y="5522063"/>
          <a:ext cx="2975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409499</xdr:colOff>
      <xdr:row>15</xdr:row>
      <xdr:rowOff>16594</xdr:rowOff>
    </xdr:from>
    <xdr:to>
      <xdr:col>0</xdr:col>
      <xdr:colOff>757499</xdr:colOff>
      <xdr:row>15</xdr:row>
      <xdr:rowOff>376594</xdr:rowOff>
    </xdr:to>
    <xdr:pic>
      <xdr:nvPicPr>
        <xdr:cNvPr id="17" name="Image 16" descr="modéliser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09499" y="1981125"/>
          <a:ext cx="348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428531</xdr:colOff>
      <xdr:row>17</xdr:row>
      <xdr:rowOff>35625</xdr:rowOff>
    </xdr:from>
    <xdr:to>
      <xdr:col>0</xdr:col>
      <xdr:colOff>779804</xdr:colOff>
      <xdr:row>18</xdr:row>
      <xdr:rowOff>2719</xdr:rowOff>
    </xdr:to>
    <xdr:pic>
      <xdr:nvPicPr>
        <xdr:cNvPr id="18" name="Image 17" descr="représenter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28531" y="2785969"/>
          <a:ext cx="351273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578531</xdr:colOff>
      <xdr:row>16</xdr:row>
      <xdr:rowOff>18937</xdr:rowOff>
    </xdr:from>
    <xdr:to>
      <xdr:col>0</xdr:col>
      <xdr:colOff>899203</xdr:colOff>
      <xdr:row>16</xdr:row>
      <xdr:rowOff>378937</xdr:rowOff>
    </xdr:to>
    <xdr:pic>
      <xdr:nvPicPr>
        <xdr:cNvPr id="19" name="Image 18" descr="valider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78531" y="2376375"/>
          <a:ext cx="320672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22</xdr:row>
      <xdr:rowOff>23812</xdr:rowOff>
    </xdr:from>
    <xdr:to>
      <xdr:col>0</xdr:col>
      <xdr:colOff>981794</xdr:colOff>
      <xdr:row>22</xdr:row>
      <xdr:rowOff>383812</xdr:rowOff>
    </xdr:to>
    <xdr:pic>
      <xdr:nvPicPr>
        <xdr:cNvPr id="20" name="Image 19" descr="extraire et organis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0" y="4738687"/>
          <a:ext cx="410294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209537</xdr:colOff>
      <xdr:row>22</xdr:row>
      <xdr:rowOff>19031</xdr:rowOff>
    </xdr:from>
    <xdr:to>
      <xdr:col>0</xdr:col>
      <xdr:colOff>573982</xdr:colOff>
      <xdr:row>22</xdr:row>
      <xdr:rowOff>379031</xdr:rowOff>
    </xdr:to>
    <xdr:pic>
      <xdr:nvPicPr>
        <xdr:cNvPr id="21" name="Image 20" descr="rehercher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37" y="4733906"/>
          <a:ext cx="36444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381001</xdr:colOff>
      <xdr:row>23</xdr:row>
      <xdr:rowOff>11906</xdr:rowOff>
    </xdr:from>
    <xdr:to>
      <xdr:col>0</xdr:col>
      <xdr:colOff>746036</xdr:colOff>
      <xdr:row>23</xdr:row>
      <xdr:rowOff>371906</xdr:rowOff>
    </xdr:to>
    <xdr:pic>
      <xdr:nvPicPr>
        <xdr:cNvPr id="22" name="Image 21" descr="analyser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1001" y="5119687"/>
          <a:ext cx="36503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173812</xdr:colOff>
      <xdr:row>24</xdr:row>
      <xdr:rowOff>19031</xdr:rowOff>
    </xdr:from>
    <xdr:to>
      <xdr:col>0</xdr:col>
      <xdr:colOff>604125</xdr:colOff>
      <xdr:row>24</xdr:row>
      <xdr:rowOff>379031</xdr:rowOff>
    </xdr:to>
    <xdr:pic>
      <xdr:nvPicPr>
        <xdr:cNvPr id="23" name="Image 22" descr="calculer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73812" y="5519719"/>
          <a:ext cx="430313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169031</xdr:colOff>
      <xdr:row>26</xdr:row>
      <xdr:rowOff>26156</xdr:rowOff>
    </xdr:from>
    <xdr:to>
      <xdr:col>0</xdr:col>
      <xdr:colOff>601031</xdr:colOff>
      <xdr:row>26</xdr:row>
      <xdr:rowOff>386156</xdr:rowOff>
    </xdr:to>
    <xdr:pic>
      <xdr:nvPicPr>
        <xdr:cNvPr id="24" name="Image 23" descr="communiquer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69031" y="6312656"/>
          <a:ext cx="432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616686</xdr:colOff>
      <xdr:row>24</xdr:row>
      <xdr:rowOff>21375</xdr:rowOff>
    </xdr:from>
    <xdr:to>
      <xdr:col>0</xdr:col>
      <xdr:colOff>914186</xdr:colOff>
      <xdr:row>24</xdr:row>
      <xdr:rowOff>381375</xdr:rowOff>
    </xdr:to>
    <xdr:pic>
      <xdr:nvPicPr>
        <xdr:cNvPr id="25" name="Image 24" descr="expérimenter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6686" y="5522063"/>
          <a:ext cx="2975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409499</xdr:colOff>
      <xdr:row>25</xdr:row>
      <xdr:rowOff>16594</xdr:rowOff>
    </xdr:from>
    <xdr:to>
      <xdr:col>0</xdr:col>
      <xdr:colOff>757499</xdr:colOff>
      <xdr:row>25</xdr:row>
      <xdr:rowOff>376594</xdr:rowOff>
    </xdr:to>
    <xdr:pic>
      <xdr:nvPicPr>
        <xdr:cNvPr id="26" name="Image 25" descr="modéliser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09499" y="5910188"/>
          <a:ext cx="348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428531</xdr:colOff>
      <xdr:row>27</xdr:row>
      <xdr:rowOff>35625</xdr:rowOff>
    </xdr:from>
    <xdr:to>
      <xdr:col>0</xdr:col>
      <xdr:colOff>779804</xdr:colOff>
      <xdr:row>28</xdr:row>
      <xdr:rowOff>2719</xdr:rowOff>
    </xdr:to>
    <xdr:pic>
      <xdr:nvPicPr>
        <xdr:cNvPr id="27" name="Image 26" descr="représenter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28531" y="6715031"/>
          <a:ext cx="351273" cy="360001"/>
        </a:xfrm>
        <a:prstGeom prst="rect">
          <a:avLst/>
        </a:prstGeom>
      </xdr:spPr>
    </xdr:pic>
    <xdr:clientData/>
  </xdr:twoCellAnchor>
  <xdr:twoCellAnchor editAs="oneCell">
    <xdr:from>
      <xdr:col>0</xdr:col>
      <xdr:colOff>578531</xdr:colOff>
      <xdr:row>26</xdr:row>
      <xdr:rowOff>18937</xdr:rowOff>
    </xdr:from>
    <xdr:to>
      <xdr:col>0</xdr:col>
      <xdr:colOff>899203</xdr:colOff>
      <xdr:row>26</xdr:row>
      <xdr:rowOff>378937</xdr:rowOff>
    </xdr:to>
    <xdr:pic>
      <xdr:nvPicPr>
        <xdr:cNvPr id="28" name="Image 27" descr="valider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78531" y="6305437"/>
          <a:ext cx="320672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33</xdr:row>
      <xdr:rowOff>23812</xdr:rowOff>
    </xdr:from>
    <xdr:to>
      <xdr:col>0</xdr:col>
      <xdr:colOff>981794</xdr:colOff>
      <xdr:row>33</xdr:row>
      <xdr:rowOff>383812</xdr:rowOff>
    </xdr:to>
    <xdr:pic>
      <xdr:nvPicPr>
        <xdr:cNvPr id="29" name="Image 28" descr="extraire et organis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0" y="4738687"/>
          <a:ext cx="410294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209537</xdr:colOff>
      <xdr:row>33</xdr:row>
      <xdr:rowOff>19031</xdr:rowOff>
    </xdr:from>
    <xdr:to>
      <xdr:col>0</xdr:col>
      <xdr:colOff>573982</xdr:colOff>
      <xdr:row>33</xdr:row>
      <xdr:rowOff>379031</xdr:rowOff>
    </xdr:to>
    <xdr:pic>
      <xdr:nvPicPr>
        <xdr:cNvPr id="30" name="Image 29" descr="rehercher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37" y="4733906"/>
          <a:ext cx="36444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381001</xdr:colOff>
      <xdr:row>34</xdr:row>
      <xdr:rowOff>11906</xdr:rowOff>
    </xdr:from>
    <xdr:to>
      <xdr:col>0</xdr:col>
      <xdr:colOff>746036</xdr:colOff>
      <xdr:row>34</xdr:row>
      <xdr:rowOff>371906</xdr:rowOff>
    </xdr:to>
    <xdr:pic>
      <xdr:nvPicPr>
        <xdr:cNvPr id="31" name="Image 30" descr="analyser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1001" y="5119687"/>
          <a:ext cx="36503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173812</xdr:colOff>
      <xdr:row>35</xdr:row>
      <xdr:rowOff>19031</xdr:rowOff>
    </xdr:from>
    <xdr:to>
      <xdr:col>0</xdr:col>
      <xdr:colOff>604125</xdr:colOff>
      <xdr:row>35</xdr:row>
      <xdr:rowOff>379031</xdr:rowOff>
    </xdr:to>
    <xdr:pic>
      <xdr:nvPicPr>
        <xdr:cNvPr id="32" name="Image 31" descr="calculer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73812" y="5519719"/>
          <a:ext cx="430313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169031</xdr:colOff>
      <xdr:row>37</xdr:row>
      <xdr:rowOff>26156</xdr:rowOff>
    </xdr:from>
    <xdr:to>
      <xdr:col>0</xdr:col>
      <xdr:colOff>601031</xdr:colOff>
      <xdr:row>37</xdr:row>
      <xdr:rowOff>386156</xdr:rowOff>
    </xdr:to>
    <xdr:pic>
      <xdr:nvPicPr>
        <xdr:cNvPr id="33" name="Image 32" descr="communiquer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69031" y="6312656"/>
          <a:ext cx="432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616686</xdr:colOff>
      <xdr:row>35</xdr:row>
      <xdr:rowOff>21375</xdr:rowOff>
    </xdr:from>
    <xdr:to>
      <xdr:col>0</xdr:col>
      <xdr:colOff>914186</xdr:colOff>
      <xdr:row>35</xdr:row>
      <xdr:rowOff>381375</xdr:rowOff>
    </xdr:to>
    <xdr:pic>
      <xdr:nvPicPr>
        <xdr:cNvPr id="34" name="Image 33" descr="expérimenter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6686" y="5522063"/>
          <a:ext cx="2975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409499</xdr:colOff>
      <xdr:row>36</xdr:row>
      <xdr:rowOff>16594</xdr:rowOff>
    </xdr:from>
    <xdr:to>
      <xdr:col>0</xdr:col>
      <xdr:colOff>757499</xdr:colOff>
      <xdr:row>36</xdr:row>
      <xdr:rowOff>376594</xdr:rowOff>
    </xdr:to>
    <xdr:pic>
      <xdr:nvPicPr>
        <xdr:cNvPr id="35" name="Image 34" descr="modéliser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09499" y="5910188"/>
          <a:ext cx="348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428531</xdr:colOff>
      <xdr:row>38</xdr:row>
      <xdr:rowOff>35625</xdr:rowOff>
    </xdr:from>
    <xdr:to>
      <xdr:col>0</xdr:col>
      <xdr:colOff>779804</xdr:colOff>
      <xdr:row>39</xdr:row>
      <xdr:rowOff>2719</xdr:rowOff>
    </xdr:to>
    <xdr:pic>
      <xdr:nvPicPr>
        <xdr:cNvPr id="36" name="Image 35" descr="représenter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28531" y="6715031"/>
          <a:ext cx="351273" cy="360001"/>
        </a:xfrm>
        <a:prstGeom prst="rect">
          <a:avLst/>
        </a:prstGeom>
      </xdr:spPr>
    </xdr:pic>
    <xdr:clientData/>
  </xdr:twoCellAnchor>
  <xdr:twoCellAnchor editAs="oneCell">
    <xdr:from>
      <xdr:col>0</xdr:col>
      <xdr:colOff>578531</xdr:colOff>
      <xdr:row>37</xdr:row>
      <xdr:rowOff>18937</xdr:rowOff>
    </xdr:from>
    <xdr:to>
      <xdr:col>0</xdr:col>
      <xdr:colOff>899203</xdr:colOff>
      <xdr:row>37</xdr:row>
      <xdr:rowOff>378937</xdr:rowOff>
    </xdr:to>
    <xdr:pic>
      <xdr:nvPicPr>
        <xdr:cNvPr id="37" name="Image 36" descr="valider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78531" y="6305437"/>
          <a:ext cx="320672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43</xdr:row>
      <xdr:rowOff>23812</xdr:rowOff>
    </xdr:from>
    <xdr:to>
      <xdr:col>0</xdr:col>
      <xdr:colOff>981794</xdr:colOff>
      <xdr:row>43</xdr:row>
      <xdr:rowOff>383812</xdr:rowOff>
    </xdr:to>
    <xdr:pic>
      <xdr:nvPicPr>
        <xdr:cNvPr id="38" name="Image 37" descr="extraire et organis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0" y="4738687"/>
          <a:ext cx="410294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209537</xdr:colOff>
      <xdr:row>43</xdr:row>
      <xdr:rowOff>19031</xdr:rowOff>
    </xdr:from>
    <xdr:to>
      <xdr:col>0</xdr:col>
      <xdr:colOff>573982</xdr:colOff>
      <xdr:row>43</xdr:row>
      <xdr:rowOff>379031</xdr:rowOff>
    </xdr:to>
    <xdr:pic>
      <xdr:nvPicPr>
        <xdr:cNvPr id="39" name="Image 38" descr="rehercher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37" y="4733906"/>
          <a:ext cx="36444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381001</xdr:colOff>
      <xdr:row>44</xdr:row>
      <xdr:rowOff>11906</xdr:rowOff>
    </xdr:from>
    <xdr:to>
      <xdr:col>0</xdr:col>
      <xdr:colOff>746036</xdr:colOff>
      <xdr:row>44</xdr:row>
      <xdr:rowOff>371906</xdr:rowOff>
    </xdr:to>
    <xdr:pic>
      <xdr:nvPicPr>
        <xdr:cNvPr id="40" name="Image 39" descr="analyser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1001" y="5119687"/>
          <a:ext cx="36503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173812</xdr:colOff>
      <xdr:row>45</xdr:row>
      <xdr:rowOff>19031</xdr:rowOff>
    </xdr:from>
    <xdr:to>
      <xdr:col>0</xdr:col>
      <xdr:colOff>604125</xdr:colOff>
      <xdr:row>45</xdr:row>
      <xdr:rowOff>379031</xdr:rowOff>
    </xdr:to>
    <xdr:pic>
      <xdr:nvPicPr>
        <xdr:cNvPr id="41" name="Image 40" descr="calculer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73812" y="5519719"/>
          <a:ext cx="430313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169031</xdr:colOff>
      <xdr:row>47</xdr:row>
      <xdr:rowOff>26156</xdr:rowOff>
    </xdr:from>
    <xdr:to>
      <xdr:col>0</xdr:col>
      <xdr:colOff>601031</xdr:colOff>
      <xdr:row>47</xdr:row>
      <xdr:rowOff>386156</xdr:rowOff>
    </xdr:to>
    <xdr:pic>
      <xdr:nvPicPr>
        <xdr:cNvPr id="42" name="Image 41" descr="communiquer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69031" y="6312656"/>
          <a:ext cx="432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616686</xdr:colOff>
      <xdr:row>45</xdr:row>
      <xdr:rowOff>21375</xdr:rowOff>
    </xdr:from>
    <xdr:to>
      <xdr:col>0</xdr:col>
      <xdr:colOff>914186</xdr:colOff>
      <xdr:row>45</xdr:row>
      <xdr:rowOff>381375</xdr:rowOff>
    </xdr:to>
    <xdr:pic>
      <xdr:nvPicPr>
        <xdr:cNvPr id="43" name="Image 42" descr="expérimenter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6686" y="5522063"/>
          <a:ext cx="2975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409499</xdr:colOff>
      <xdr:row>46</xdr:row>
      <xdr:rowOff>16594</xdr:rowOff>
    </xdr:from>
    <xdr:to>
      <xdr:col>0</xdr:col>
      <xdr:colOff>757499</xdr:colOff>
      <xdr:row>46</xdr:row>
      <xdr:rowOff>376594</xdr:rowOff>
    </xdr:to>
    <xdr:pic>
      <xdr:nvPicPr>
        <xdr:cNvPr id="44" name="Image 43" descr="modéliser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09499" y="5910188"/>
          <a:ext cx="348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428531</xdr:colOff>
      <xdr:row>48</xdr:row>
      <xdr:rowOff>35625</xdr:rowOff>
    </xdr:from>
    <xdr:to>
      <xdr:col>0</xdr:col>
      <xdr:colOff>779804</xdr:colOff>
      <xdr:row>49</xdr:row>
      <xdr:rowOff>2719</xdr:rowOff>
    </xdr:to>
    <xdr:pic>
      <xdr:nvPicPr>
        <xdr:cNvPr id="45" name="Image 44" descr="représenter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28531" y="6715031"/>
          <a:ext cx="351273" cy="360001"/>
        </a:xfrm>
        <a:prstGeom prst="rect">
          <a:avLst/>
        </a:prstGeom>
      </xdr:spPr>
    </xdr:pic>
    <xdr:clientData/>
  </xdr:twoCellAnchor>
  <xdr:twoCellAnchor editAs="oneCell">
    <xdr:from>
      <xdr:col>0</xdr:col>
      <xdr:colOff>578531</xdr:colOff>
      <xdr:row>47</xdr:row>
      <xdr:rowOff>18937</xdr:rowOff>
    </xdr:from>
    <xdr:to>
      <xdr:col>0</xdr:col>
      <xdr:colOff>899203</xdr:colOff>
      <xdr:row>47</xdr:row>
      <xdr:rowOff>378937</xdr:rowOff>
    </xdr:to>
    <xdr:pic>
      <xdr:nvPicPr>
        <xdr:cNvPr id="46" name="Image 45" descr="valider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78531" y="6305437"/>
          <a:ext cx="320672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53</xdr:row>
      <xdr:rowOff>23812</xdr:rowOff>
    </xdr:from>
    <xdr:to>
      <xdr:col>0</xdr:col>
      <xdr:colOff>981794</xdr:colOff>
      <xdr:row>53</xdr:row>
      <xdr:rowOff>383812</xdr:rowOff>
    </xdr:to>
    <xdr:pic>
      <xdr:nvPicPr>
        <xdr:cNvPr id="47" name="Image 46" descr="extraire et organis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0" y="4738687"/>
          <a:ext cx="410294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209537</xdr:colOff>
      <xdr:row>53</xdr:row>
      <xdr:rowOff>19031</xdr:rowOff>
    </xdr:from>
    <xdr:to>
      <xdr:col>0</xdr:col>
      <xdr:colOff>573982</xdr:colOff>
      <xdr:row>53</xdr:row>
      <xdr:rowOff>379031</xdr:rowOff>
    </xdr:to>
    <xdr:pic>
      <xdr:nvPicPr>
        <xdr:cNvPr id="48" name="Image 47" descr="rehercher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37" y="4733906"/>
          <a:ext cx="36444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381001</xdr:colOff>
      <xdr:row>54</xdr:row>
      <xdr:rowOff>11906</xdr:rowOff>
    </xdr:from>
    <xdr:to>
      <xdr:col>0</xdr:col>
      <xdr:colOff>746036</xdr:colOff>
      <xdr:row>54</xdr:row>
      <xdr:rowOff>371906</xdr:rowOff>
    </xdr:to>
    <xdr:pic>
      <xdr:nvPicPr>
        <xdr:cNvPr id="49" name="Image 48" descr="analyser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1001" y="5119687"/>
          <a:ext cx="36503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173812</xdr:colOff>
      <xdr:row>55</xdr:row>
      <xdr:rowOff>19031</xdr:rowOff>
    </xdr:from>
    <xdr:to>
      <xdr:col>0</xdr:col>
      <xdr:colOff>604125</xdr:colOff>
      <xdr:row>55</xdr:row>
      <xdr:rowOff>379031</xdr:rowOff>
    </xdr:to>
    <xdr:pic>
      <xdr:nvPicPr>
        <xdr:cNvPr id="50" name="Image 49" descr="calculer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73812" y="5519719"/>
          <a:ext cx="430313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169031</xdr:colOff>
      <xdr:row>57</xdr:row>
      <xdr:rowOff>26156</xdr:rowOff>
    </xdr:from>
    <xdr:to>
      <xdr:col>0</xdr:col>
      <xdr:colOff>601031</xdr:colOff>
      <xdr:row>57</xdr:row>
      <xdr:rowOff>386156</xdr:rowOff>
    </xdr:to>
    <xdr:pic>
      <xdr:nvPicPr>
        <xdr:cNvPr id="51" name="Image 50" descr="communiquer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69031" y="6312656"/>
          <a:ext cx="432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616686</xdr:colOff>
      <xdr:row>55</xdr:row>
      <xdr:rowOff>21375</xdr:rowOff>
    </xdr:from>
    <xdr:to>
      <xdr:col>0</xdr:col>
      <xdr:colOff>914186</xdr:colOff>
      <xdr:row>55</xdr:row>
      <xdr:rowOff>381375</xdr:rowOff>
    </xdr:to>
    <xdr:pic>
      <xdr:nvPicPr>
        <xdr:cNvPr id="52" name="Image 51" descr="expérimenter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6686" y="5522063"/>
          <a:ext cx="2975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409499</xdr:colOff>
      <xdr:row>56</xdr:row>
      <xdr:rowOff>16594</xdr:rowOff>
    </xdr:from>
    <xdr:to>
      <xdr:col>0</xdr:col>
      <xdr:colOff>757499</xdr:colOff>
      <xdr:row>56</xdr:row>
      <xdr:rowOff>376594</xdr:rowOff>
    </xdr:to>
    <xdr:pic>
      <xdr:nvPicPr>
        <xdr:cNvPr id="53" name="Image 52" descr="modéliser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09499" y="5910188"/>
          <a:ext cx="348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428531</xdr:colOff>
      <xdr:row>58</xdr:row>
      <xdr:rowOff>35625</xdr:rowOff>
    </xdr:from>
    <xdr:to>
      <xdr:col>0</xdr:col>
      <xdr:colOff>779804</xdr:colOff>
      <xdr:row>59</xdr:row>
      <xdr:rowOff>2719</xdr:rowOff>
    </xdr:to>
    <xdr:pic>
      <xdr:nvPicPr>
        <xdr:cNvPr id="54" name="Image 53" descr="représenter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28531" y="6715031"/>
          <a:ext cx="351273" cy="360001"/>
        </a:xfrm>
        <a:prstGeom prst="rect">
          <a:avLst/>
        </a:prstGeom>
      </xdr:spPr>
    </xdr:pic>
    <xdr:clientData/>
  </xdr:twoCellAnchor>
  <xdr:twoCellAnchor editAs="oneCell">
    <xdr:from>
      <xdr:col>0</xdr:col>
      <xdr:colOff>578531</xdr:colOff>
      <xdr:row>57</xdr:row>
      <xdr:rowOff>18937</xdr:rowOff>
    </xdr:from>
    <xdr:to>
      <xdr:col>0</xdr:col>
      <xdr:colOff>899203</xdr:colOff>
      <xdr:row>57</xdr:row>
      <xdr:rowOff>378937</xdr:rowOff>
    </xdr:to>
    <xdr:pic>
      <xdr:nvPicPr>
        <xdr:cNvPr id="55" name="Image 54" descr="valider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78531" y="6305437"/>
          <a:ext cx="320672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64</xdr:row>
      <xdr:rowOff>23812</xdr:rowOff>
    </xdr:from>
    <xdr:to>
      <xdr:col>0</xdr:col>
      <xdr:colOff>981794</xdr:colOff>
      <xdr:row>64</xdr:row>
      <xdr:rowOff>383812</xdr:rowOff>
    </xdr:to>
    <xdr:pic>
      <xdr:nvPicPr>
        <xdr:cNvPr id="56" name="Image 55" descr="extraire et organis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0" y="4738687"/>
          <a:ext cx="410294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209537</xdr:colOff>
      <xdr:row>64</xdr:row>
      <xdr:rowOff>19031</xdr:rowOff>
    </xdr:from>
    <xdr:to>
      <xdr:col>0</xdr:col>
      <xdr:colOff>573982</xdr:colOff>
      <xdr:row>64</xdr:row>
      <xdr:rowOff>379031</xdr:rowOff>
    </xdr:to>
    <xdr:pic>
      <xdr:nvPicPr>
        <xdr:cNvPr id="57" name="Image 56" descr="rehercher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37" y="4733906"/>
          <a:ext cx="36444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381001</xdr:colOff>
      <xdr:row>65</xdr:row>
      <xdr:rowOff>11906</xdr:rowOff>
    </xdr:from>
    <xdr:to>
      <xdr:col>0</xdr:col>
      <xdr:colOff>746036</xdr:colOff>
      <xdr:row>65</xdr:row>
      <xdr:rowOff>371906</xdr:rowOff>
    </xdr:to>
    <xdr:pic>
      <xdr:nvPicPr>
        <xdr:cNvPr id="58" name="Image 57" descr="analyser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1001" y="5119687"/>
          <a:ext cx="36503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173812</xdr:colOff>
      <xdr:row>66</xdr:row>
      <xdr:rowOff>19031</xdr:rowOff>
    </xdr:from>
    <xdr:to>
      <xdr:col>0</xdr:col>
      <xdr:colOff>604125</xdr:colOff>
      <xdr:row>66</xdr:row>
      <xdr:rowOff>379031</xdr:rowOff>
    </xdr:to>
    <xdr:pic>
      <xdr:nvPicPr>
        <xdr:cNvPr id="59" name="Image 58" descr="calculer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73812" y="5519719"/>
          <a:ext cx="430313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169031</xdr:colOff>
      <xdr:row>68</xdr:row>
      <xdr:rowOff>26156</xdr:rowOff>
    </xdr:from>
    <xdr:to>
      <xdr:col>0</xdr:col>
      <xdr:colOff>601031</xdr:colOff>
      <xdr:row>68</xdr:row>
      <xdr:rowOff>386156</xdr:rowOff>
    </xdr:to>
    <xdr:pic>
      <xdr:nvPicPr>
        <xdr:cNvPr id="60" name="Image 59" descr="communiquer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69031" y="6312656"/>
          <a:ext cx="432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616686</xdr:colOff>
      <xdr:row>66</xdr:row>
      <xdr:rowOff>21375</xdr:rowOff>
    </xdr:from>
    <xdr:to>
      <xdr:col>0</xdr:col>
      <xdr:colOff>914186</xdr:colOff>
      <xdr:row>66</xdr:row>
      <xdr:rowOff>381375</xdr:rowOff>
    </xdr:to>
    <xdr:pic>
      <xdr:nvPicPr>
        <xdr:cNvPr id="61" name="Image 60" descr="expérimenter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6686" y="5522063"/>
          <a:ext cx="2975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409499</xdr:colOff>
      <xdr:row>67</xdr:row>
      <xdr:rowOff>16594</xdr:rowOff>
    </xdr:from>
    <xdr:to>
      <xdr:col>0</xdr:col>
      <xdr:colOff>757499</xdr:colOff>
      <xdr:row>67</xdr:row>
      <xdr:rowOff>376594</xdr:rowOff>
    </xdr:to>
    <xdr:pic>
      <xdr:nvPicPr>
        <xdr:cNvPr id="62" name="Image 61" descr="modéliser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09499" y="5910188"/>
          <a:ext cx="348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428531</xdr:colOff>
      <xdr:row>69</xdr:row>
      <xdr:rowOff>35625</xdr:rowOff>
    </xdr:from>
    <xdr:to>
      <xdr:col>0</xdr:col>
      <xdr:colOff>779804</xdr:colOff>
      <xdr:row>70</xdr:row>
      <xdr:rowOff>2719</xdr:rowOff>
    </xdr:to>
    <xdr:pic>
      <xdr:nvPicPr>
        <xdr:cNvPr id="63" name="Image 62" descr="représenter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28531" y="6715031"/>
          <a:ext cx="351273" cy="360001"/>
        </a:xfrm>
        <a:prstGeom prst="rect">
          <a:avLst/>
        </a:prstGeom>
      </xdr:spPr>
    </xdr:pic>
    <xdr:clientData/>
  </xdr:twoCellAnchor>
  <xdr:twoCellAnchor editAs="oneCell">
    <xdr:from>
      <xdr:col>0</xdr:col>
      <xdr:colOff>578531</xdr:colOff>
      <xdr:row>68</xdr:row>
      <xdr:rowOff>18937</xdr:rowOff>
    </xdr:from>
    <xdr:to>
      <xdr:col>0</xdr:col>
      <xdr:colOff>899203</xdr:colOff>
      <xdr:row>68</xdr:row>
      <xdr:rowOff>378937</xdr:rowOff>
    </xdr:to>
    <xdr:pic>
      <xdr:nvPicPr>
        <xdr:cNvPr id="64" name="Image 63" descr="valider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78531" y="6305437"/>
          <a:ext cx="320672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74</xdr:row>
      <xdr:rowOff>23812</xdr:rowOff>
    </xdr:from>
    <xdr:to>
      <xdr:col>0</xdr:col>
      <xdr:colOff>981794</xdr:colOff>
      <xdr:row>74</xdr:row>
      <xdr:rowOff>383812</xdr:rowOff>
    </xdr:to>
    <xdr:pic>
      <xdr:nvPicPr>
        <xdr:cNvPr id="65" name="Image 64" descr="extraire et organis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0" y="4738687"/>
          <a:ext cx="410294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209537</xdr:colOff>
      <xdr:row>74</xdr:row>
      <xdr:rowOff>19031</xdr:rowOff>
    </xdr:from>
    <xdr:to>
      <xdr:col>0</xdr:col>
      <xdr:colOff>573982</xdr:colOff>
      <xdr:row>74</xdr:row>
      <xdr:rowOff>379031</xdr:rowOff>
    </xdr:to>
    <xdr:pic>
      <xdr:nvPicPr>
        <xdr:cNvPr id="66" name="Image 65" descr="rehercher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37" y="4733906"/>
          <a:ext cx="36444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381001</xdr:colOff>
      <xdr:row>75</xdr:row>
      <xdr:rowOff>11906</xdr:rowOff>
    </xdr:from>
    <xdr:to>
      <xdr:col>0</xdr:col>
      <xdr:colOff>746036</xdr:colOff>
      <xdr:row>75</xdr:row>
      <xdr:rowOff>371906</xdr:rowOff>
    </xdr:to>
    <xdr:pic>
      <xdr:nvPicPr>
        <xdr:cNvPr id="67" name="Image 66" descr="analyser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1001" y="5119687"/>
          <a:ext cx="36503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173812</xdr:colOff>
      <xdr:row>76</xdr:row>
      <xdr:rowOff>19031</xdr:rowOff>
    </xdr:from>
    <xdr:to>
      <xdr:col>0</xdr:col>
      <xdr:colOff>604125</xdr:colOff>
      <xdr:row>76</xdr:row>
      <xdr:rowOff>379031</xdr:rowOff>
    </xdr:to>
    <xdr:pic>
      <xdr:nvPicPr>
        <xdr:cNvPr id="68" name="Image 67" descr="calculer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73812" y="5519719"/>
          <a:ext cx="430313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169031</xdr:colOff>
      <xdr:row>78</xdr:row>
      <xdr:rowOff>26156</xdr:rowOff>
    </xdr:from>
    <xdr:to>
      <xdr:col>0</xdr:col>
      <xdr:colOff>601031</xdr:colOff>
      <xdr:row>78</xdr:row>
      <xdr:rowOff>386156</xdr:rowOff>
    </xdr:to>
    <xdr:pic>
      <xdr:nvPicPr>
        <xdr:cNvPr id="69" name="Image 68" descr="communiquer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69031" y="6312656"/>
          <a:ext cx="432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616686</xdr:colOff>
      <xdr:row>76</xdr:row>
      <xdr:rowOff>21375</xdr:rowOff>
    </xdr:from>
    <xdr:to>
      <xdr:col>0</xdr:col>
      <xdr:colOff>914186</xdr:colOff>
      <xdr:row>76</xdr:row>
      <xdr:rowOff>381375</xdr:rowOff>
    </xdr:to>
    <xdr:pic>
      <xdr:nvPicPr>
        <xdr:cNvPr id="70" name="Image 69" descr="expérimenter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6686" y="5522063"/>
          <a:ext cx="2975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409499</xdr:colOff>
      <xdr:row>77</xdr:row>
      <xdr:rowOff>16594</xdr:rowOff>
    </xdr:from>
    <xdr:to>
      <xdr:col>0</xdr:col>
      <xdr:colOff>757499</xdr:colOff>
      <xdr:row>77</xdr:row>
      <xdr:rowOff>376594</xdr:rowOff>
    </xdr:to>
    <xdr:pic>
      <xdr:nvPicPr>
        <xdr:cNvPr id="71" name="Image 70" descr="modéliser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09499" y="5910188"/>
          <a:ext cx="348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428531</xdr:colOff>
      <xdr:row>79</xdr:row>
      <xdr:rowOff>35625</xdr:rowOff>
    </xdr:from>
    <xdr:to>
      <xdr:col>0</xdr:col>
      <xdr:colOff>779804</xdr:colOff>
      <xdr:row>80</xdr:row>
      <xdr:rowOff>2719</xdr:rowOff>
    </xdr:to>
    <xdr:pic>
      <xdr:nvPicPr>
        <xdr:cNvPr id="72" name="Image 71" descr="représenter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28531" y="6715031"/>
          <a:ext cx="351273" cy="360001"/>
        </a:xfrm>
        <a:prstGeom prst="rect">
          <a:avLst/>
        </a:prstGeom>
      </xdr:spPr>
    </xdr:pic>
    <xdr:clientData/>
  </xdr:twoCellAnchor>
  <xdr:twoCellAnchor editAs="oneCell">
    <xdr:from>
      <xdr:col>0</xdr:col>
      <xdr:colOff>578531</xdr:colOff>
      <xdr:row>78</xdr:row>
      <xdr:rowOff>18937</xdr:rowOff>
    </xdr:from>
    <xdr:to>
      <xdr:col>0</xdr:col>
      <xdr:colOff>899203</xdr:colOff>
      <xdr:row>78</xdr:row>
      <xdr:rowOff>378937</xdr:rowOff>
    </xdr:to>
    <xdr:pic>
      <xdr:nvPicPr>
        <xdr:cNvPr id="73" name="Image 72" descr="valider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78531" y="6305437"/>
          <a:ext cx="320672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84</xdr:row>
      <xdr:rowOff>23812</xdr:rowOff>
    </xdr:from>
    <xdr:to>
      <xdr:col>0</xdr:col>
      <xdr:colOff>981794</xdr:colOff>
      <xdr:row>84</xdr:row>
      <xdr:rowOff>383812</xdr:rowOff>
    </xdr:to>
    <xdr:pic>
      <xdr:nvPicPr>
        <xdr:cNvPr id="74" name="Image 73" descr="extraire et organis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0" y="4738687"/>
          <a:ext cx="410294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209537</xdr:colOff>
      <xdr:row>84</xdr:row>
      <xdr:rowOff>19031</xdr:rowOff>
    </xdr:from>
    <xdr:to>
      <xdr:col>0</xdr:col>
      <xdr:colOff>573982</xdr:colOff>
      <xdr:row>84</xdr:row>
      <xdr:rowOff>379031</xdr:rowOff>
    </xdr:to>
    <xdr:pic>
      <xdr:nvPicPr>
        <xdr:cNvPr id="75" name="Image 74" descr="rehercher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37" y="4733906"/>
          <a:ext cx="36444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381001</xdr:colOff>
      <xdr:row>85</xdr:row>
      <xdr:rowOff>11906</xdr:rowOff>
    </xdr:from>
    <xdr:to>
      <xdr:col>0</xdr:col>
      <xdr:colOff>746036</xdr:colOff>
      <xdr:row>85</xdr:row>
      <xdr:rowOff>371906</xdr:rowOff>
    </xdr:to>
    <xdr:pic>
      <xdr:nvPicPr>
        <xdr:cNvPr id="76" name="Image 75" descr="analyser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1001" y="5119687"/>
          <a:ext cx="36503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173812</xdr:colOff>
      <xdr:row>86</xdr:row>
      <xdr:rowOff>19031</xdr:rowOff>
    </xdr:from>
    <xdr:to>
      <xdr:col>0</xdr:col>
      <xdr:colOff>604125</xdr:colOff>
      <xdr:row>86</xdr:row>
      <xdr:rowOff>379031</xdr:rowOff>
    </xdr:to>
    <xdr:pic>
      <xdr:nvPicPr>
        <xdr:cNvPr id="77" name="Image 76" descr="calculer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73812" y="5519719"/>
          <a:ext cx="430313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169031</xdr:colOff>
      <xdr:row>88</xdr:row>
      <xdr:rowOff>26156</xdr:rowOff>
    </xdr:from>
    <xdr:to>
      <xdr:col>0</xdr:col>
      <xdr:colOff>601031</xdr:colOff>
      <xdr:row>88</xdr:row>
      <xdr:rowOff>386156</xdr:rowOff>
    </xdr:to>
    <xdr:pic>
      <xdr:nvPicPr>
        <xdr:cNvPr id="78" name="Image 77" descr="communiquer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69031" y="6312656"/>
          <a:ext cx="432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616686</xdr:colOff>
      <xdr:row>86</xdr:row>
      <xdr:rowOff>21375</xdr:rowOff>
    </xdr:from>
    <xdr:to>
      <xdr:col>0</xdr:col>
      <xdr:colOff>914186</xdr:colOff>
      <xdr:row>86</xdr:row>
      <xdr:rowOff>381375</xdr:rowOff>
    </xdr:to>
    <xdr:pic>
      <xdr:nvPicPr>
        <xdr:cNvPr id="79" name="Image 78" descr="expérimenter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6686" y="5522063"/>
          <a:ext cx="2975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409499</xdr:colOff>
      <xdr:row>87</xdr:row>
      <xdr:rowOff>16594</xdr:rowOff>
    </xdr:from>
    <xdr:to>
      <xdr:col>0</xdr:col>
      <xdr:colOff>757499</xdr:colOff>
      <xdr:row>87</xdr:row>
      <xdr:rowOff>376594</xdr:rowOff>
    </xdr:to>
    <xdr:pic>
      <xdr:nvPicPr>
        <xdr:cNvPr id="80" name="Image 79" descr="modéliser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09499" y="5910188"/>
          <a:ext cx="348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428531</xdr:colOff>
      <xdr:row>89</xdr:row>
      <xdr:rowOff>35625</xdr:rowOff>
    </xdr:from>
    <xdr:to>
      <xdr:col>0</xdr:col>
      <xdr:colOff>779804</xdr:colOff>
      <xdr:row>90</xdr:row>
      <xdr:rowOff>2719</xdr:rowOff>
    </xdr:to>
    <xdr:pic>
      <xdr:nvPicPr>
        <xdr:cNvPr id="81" name="Image 80" descr="représenter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28531" y="6715031"/>
          <a:ext cx="351273" cy="360001"/>
        </a:xfrm>
        <a:prstGeom prst="rect">
          <a:avLst/>
        </a:prstGeom>
      </xdr:spPr>
    </xdr:pic>
    <xdr:clientData/>
  </xdr:twoCellAnchor>
  <xdr:twoCellAnchor editAs="oneCell">
    <xdr:from>
      <xdr:col>0</xdr:col>
      <xdr:colOff>578531</xdr:colOff>
      <xdr:row>88</xdr:row>
      <xdr:rowOff>18937</xdr:rowOff>
    </xdr:from>
    <xdr:to>
      <xdr:col>0</xdr:col>
      <xdr:colOff>899203</xdr:colOff>
      <xdr:row>88</xdr:row>
      <xdr:rowOff>378937</xdr:rowOff>
    </xdr:to>
    <xdr:pic>
      <xdr:nvPicPr>
        <xdr:cNvPr id="82" name="Image 81" descr="valider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78531" y="6305437"/>
          <a:ext cx="320672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95</xdr:row>
      <xdr:rowOff>23812</xdr:rowOff>
    </xdr:from>
    <xdr:to>
      <xdr:col>0</xdr:col>
      <xdr:colOff>981794</xdr:colOff>
      <xdr:row>95</xdr:row>
      <xdr:rowOff>383812</xdr:rowOff>
    </xdr:to>
    <xdr:pic>
      <xdr:nvPicPr>
        <xdr:cNvPr id="83" name="Image 82" descr="extraire et organis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0" y="4738687"/>
          <a:ext cx="410294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209537</xdr:colOff>
      <xdr:row>95</xdr:row>
      <xdr:rowOff>19031</xdr:rowOff>
    </xdr:from>
    <xdr:to>
      <xdr:col>0</xdr:col>
      <xdr:colOff>573982</xdr:colOff>
      <xdr:row>95</xdr:row>
      <xdr:rowOff>379031</xdr:rowOff>
    </xdr:to>
    <xdr:pic>
      <xdr:nvPicPr>
        <xdr:cNvPr id="84" name="Image 83" descr="rehercher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37" y="4733906"/>
          <a:ext cx="36444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381001</xdr:colOff>
      <xdr:row>96</xdr:row>
      <xdr:rowOff>11906</xdr:rowOff>
    </xdr:from>
    <xdr:to>
      <xdr:col>0</xdr:col>
      <xdr:colOff>746036</xdr:colOff>
      <xdr:row>96</xdr:row>
      <xdr:rowOff>371906</xdr:rowOff>
    </xdr:to>
    <xdr:pic>
      <xdr:nvPicPr>
        <xdr:cNvPr id="85" name="Image 84" descr="analyser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1001" y="5119687"/>
          <a:ext cx="36503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173812</xdr:colOff>
      <xdr:row>97</xdr:row>
      <xdr:rowOff>19031</xdr:rowOff>
    </xdr:from>
    <xdr:to>
      <xdr:col>0</xdr:col>
      <xdr:colOff>604125</xdr:colOff>
      <xdr:row>97</xdr:row>
      <xdr:rowOff>379031</xdr:rowOff>
    </xdr:to>
    <xdr:pic>
      <xdr:nvPicPr>
        <xdr:cNvPr id="86" name="Image 85" descr="calculer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73812" y="5519719"/>
          <a:ext cx="430313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169031</xdr:colOff>
      <xdr:row>99</xdr:row>
      <xdr:rowOff>26156</xdr:rowOff>
    </xdr:from>
    <xdr:to>
      <xdr:col>0</xdr:col>
      <xdr:colOff>601031</xdr:colOff>
      <xdr:row>99</xdr:row>
      <xdr:rowOff>386156</xdr:rowOff>
    </xdr:to>
    <xdr:pic>
      <xdr:nvPicPr>
        <xdr:cNvPr id="87" name="Image 86" descr="communiquer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69031" y="6312656"/>
          <a:ext cx="432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616686</xdr:colOff>
      <xdr:row>97</xdr:row>
      <xdr:rowOff>21375</xdr:rowOff>
    </xdr:from>
    <xdr:to>
      <xdr:col>0</xdr:col>
      <xdr:colOff>914186</xdr:colOff>
      <xdr:row>97</xdr:row>
      <xdr:rowOff>381375</xdr:rowOff>
    </xdr:to>
    <xdr:pic>
      <xdr:nvPicPr>
        <xdr:cNvPr id="88" name="Image 87" descr="expérimenter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6686" y="5522063"/>
          <a:ext cx="2975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409499</xdr:colOff>
      <xdr:row>98</xdr:row>
      <xdr:rowOff>16594</xdr:rowOff>
    </xdr:from>
    <xdr:to>
      <xdr:col>0</xdr:col>
      <xdr:colOff>757499</xdr:colOff>
      <xdr:row>98</xdr:row>
      <xdr:rowOff>376594</xdr:rowOff>
    </xdr:to>
    <xdr:pic>
      <xdr:nvPicPr>
        <xdr:cNvPr id="89" name="Image 88" descr="modéliser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09499" y="5910188"/>
          <a:ext cx="348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428531</xdr:colOff>
      <xdr:row>100</xdr:row>
      <xdr:rowOff>35625</xdr:rowOff>
    </xdr:from>
    <xdr:to>
      <xdr:col>0</xdr:col>
      <xdr:colOff>779804</xdr:colOff>
      <xdr:row>101</xdr:row>
      <xdr:rowOff>2719</xdr:rowOff>
    </xdr:to>
    <xdr:pic>
      <xdr:nvPicPr>
        <xdr:cNvPr id="90" name="Image 89" descr="représenter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28531" y="6715031"/>
          <a:ext cx="351273" cy="360001"/>
        </a:xfrm>
        <a:prstGeom prst="rect">
          <a:avLst/>
        </a:prstGeom>
      </xdr:spPr>
    </xdr:pic>
    <xdr:clientData/>
  </xdr:twoCellAnchor>
  <xdr:twoCellAnchor editAs="oneCell">
    <xdr:from>
      <xdr:col>0</xdr:col>
      <xdr:colOff>578531</xdr:colOff>
      <xdr:row>99</xdr:row>
      <xdr:rowOff>18937</xdr:rowOff>
    </xdr:from>
    <xdr:to>
      <xdr:col>0</xdr:col>
      <xdr:colOff>899203</xdr:colOff>
      <xdr:row>99</xdr:row>
      <xdr:rowOff>378937</xdr:rowOff>
    </xdr:to>
    <xdr:pic>
      <xdr:nvPicPr>
        <xdr:cNvPr id="91" name="Image 90" descr="valider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78531" y="6305437"/>
          <a:ext cx="320672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105</xdr:row>
      <xdr:rowOff>23812</xdr:rowOff>
    </xdr:from>
    <xdr:to>
      <xdr:col>0</xdr:col>
      <xdr:colOff>981794</xdr:colOff>
      <xdr:row>105</xdr:row>
      <xdr:rowOff>383812</xdr:rowOff>
    </xdr:to>
    <xdr:pic>
      <xdr:nvPicPr>
        <xdr:cNvPr id="92" name="Image 91" descr="extraire et organis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0" y="4738687"/>
          <a:ext cx="410294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209537</xdr:colOff>
      <xdr:row>105</xdr:row>
      <xdr:rowOff>19031</xdr:rowOff>
    </xdr:from>
    <xdr:to>
      <xdr:col>0</xdr:col>
      <xdr:colOff>573982</xdr:colOff>
      <xdr:row>105</xdr:row>
      <xdr:rowOff>379031</xdr:rowOff>
    </xdr:to>
    <xdr:pic>
      <xdr:nvPicPr>
        <xdr:cNvPr id="93" name="Image 92" descr="rehercher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37" y="4733906"/>
          <a:ext cx="36444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381001</xdr:colOff>
      <xdr:row>106</xdr:row>
      <xdr:rowOff>11906</xdr:rowOff>
    </xdr:from>
    <xdr:to>
      <xdr:col>0</xdr:col>
      <xdr:colOff>746036</xdr:colOff>
      <xdr:row>106</xdr:row>
      <xdr:rowOff>371906</xdr:rowOff>
    </xdr:to>
    <xdr:pic>
      <xdr:nvPicPr>
        <xdr:cNvPr id="94" name="Image 93" descr="analyser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1001" y="5119687"/>
          <a:ext cx="36503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173812</xdr:colOff>
      <xdr:row>107</xdr:row>
      <xdr:rowOff>19031</xdr:rowOff>
    </xdr:from>
    <xdr:to>
      <xdr:col>0</xdr:col>
      <xdr:colOff>604125</xdr:colOff>
      <xdr:row>107</xdr:row>
      <xdr:rowOff>379031</xdr:rowOff>
    </xdr:to>
    <xdr:pic>
      <xdr:nvPicPr>
        <xdr:cNvPr id="95" name="Image 94" descr="calculer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73812" y="5519719"/>
          <a:ext cx="430313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169031</xdr:colOff>
      <xdr:row>109</xdr:row>
      <xdr:rowOff>26156</xdr:rowOff>
    </xdr:from>
    <xdr:to>
      <xdr:col>0</xdr:col>
      <xdr:colOff>601031</xdr:colOff>
      <xdr:row>109</xdr:row>
      <xdr:rowOff>386156</xdr:rowOff>
    </xdr:to>
    <xdr:pic>
      <xdr:nvPicPr>
        <xdr:cNvPr id="96" name="Image 95" descr="communiquer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69031" y="6312656"/>
          <a:ext cx="432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616686</xdr:colOff>
      <xdr:row>107</xdr:row>
      <xdr:rowOff>21375</xdr:rowOff>
    </xdr:from>
    <xdr:to>
      <xdr:col>0</xdr:col>
      <xdr:colOff>914186</xdr:colOff>
      <xdr:row>107</xdr:row>
      <xdr:rowOff>381375</xdr:rowOff>
    </xdr:to>
    <xdr:pic>
      <xdr:nvPicPr>
        <xdr:cNvPr id="97" name="Image 96" descr="expérimenter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6686" y="5522063"/>
          <a:ext cx="2975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409499</xdr:colOff>
      <xdr:row>108</xdr:row>
      <xdr:rowOff>16594</xdr:rowOff>
    </xdr:from>
    <xdr:to>
      <xdr:col>0</xdr:col>
      <xdr:colOff>757499</xdr:colOff>
      <xdr:row>108</xdr:row>
      <xdr:rowOff>376594</xdr:rowOff>
    </xdr:to>
    <xdr:pic>
      <xdr:nvPicPr>
        <xdr:cNvPr id="98" name="Image 97" descr="modéliser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09499" y="5910188"/>
          <a:ext cx="348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428531</xdr:colOff>
      <xdr:row>110</xdr:row>
      <xdr:rowOff>35625</xdr:rowOff>
    </xdr:from>
    <xdr:to>
      <xdr:col>0</xdr:col>
      <xdr:colOff>779804</xdr:colOff>
      <xdr:row>111</xdr:row>
      <xdr:rowOff>2719</xdr:rowOff>
    </xdr:to>
    <xdr:pic>
      <xdr:nvPicPr>
        <xdr:cNvPr id="99" name="Image 98" descr="représenter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28531" y="6715031"/>
          <a:ext cx="351273" cy="360001"/>
        </a:xfrm>
        <a:prstGeom prst="rect">
          <a:avLst/>
        </a:prstGeom>
      </xdr:spPr>
    </xdr:pic>
    <xdr:clientData/>
  </xdr:twoCellAnchor>
  <xdr:twoCellAnchor editAs="oneCell">
    <xdr:from>
      <xdr:col>0</xdr:col>
      <xdr:colOff>578531</xdr:colOff>
      <xdr:row>109</xdr:row>
      <xdr:rowOff>18937</xdr:rowOff>
    </xdr:from>
    <xdr:to>
      <xdr:col>0</xdr:col>
      <xdr:colOff>899203</xdr:colOff>
      <xdr:row>109</xdr:row>
      <xdr:rowOff>378937</xdr:rowOff>
    </xdr:to>
    <xdr:pic>
      <xdr:nvPicPr>
        <xdr:cNvPr id="100" name="Image 99" descr="valider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78531" y="6305437"/>
          <a:ext cx="320672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114</xdr:row>
      <xdr:rowOff>23812</xdr:rowOff>
    </xdr:from>
    <xdr:to>
      <xdr:col>0</xdr:col>
      <xdr:colOff>981794</xdr:colOff>
      <xdr:row>114</xdr:row>
      <xdr:rowOff>383812</xdr:rowOff>
    </xdr:to>
    <xdr:pic>
      <xdr:nvPicPr>
        <xdr:cNvPr id="101" name="Image 100" descr="extraire et organis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0" y="4738687"/>
          <a:ext cx="410294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209537</xdr:colOff>
      <xdr:row>114</xdr:row>
      <xdr:rowOff>19031</xdr:rowOff>
    </xdr:from>
    <xdr:to>
      <xdr:col>0</xdr:col>
      <xdr:colOff>573982</xdr:colOff>
      <xdr:row>114</xdr:row>
      <xdr:rowOff>379031</xdr:rowOff>
    </xdr:to>
    <xdr:pic>
      <xdr:nvPicPr>
        <xdr:cNvPr id="102" name="Image 101" descr="rehercher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37" y="4733906"/>
          <a:ext cx="36444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381001</xdr:colOff>
      <xdr:row>115</xdr:row>
      <xdr:rowOff>11906</xdr:rowOff>
    </xdr:from>
    <xdr:to>
      <xdr:col>0</xdr:col>
      <xdr:colOff>746036</xdr:colOff>
      <xdr:row>115</xdr:row>
      <xdr:rowOff>371906</xdr:rowOff>
    </xdr:to>
    <xdr:pic>
      <xdr:nvPicPr>
        <xdr:cNvPr id="103" name="Image 102" descr="analyser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1001" y="5119687"/>
          <a:ext cx="36503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173812</xdr:colOff>
      <xdr:row>116</xdr:row>
      <xdr:rowOff>19031</xdr:rowOff>
    </xdr:from>
    <xdr:to>
      <xdr:col>0</xdr:col>
      <xdr:colOff>604125</xdr:colOff>
      <xdr:row>116</xdr:row>
      <xdr:rowOff>379031</xdr:rowOff>
    </xdr:to>
    <xdr:pic>
      <xdr:nvPicPr>
        <xdr:cNvPr id="104" name="Image 103" descr="calculer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73812" y="5519719"/>
          <a:ext cx="430313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169031</xdr:colOff>
      <xdr:row>118</xdr:row>
      <xdr:rowOff>26156</xdr:rowOff>
    </xdr:from>
    <xdr:to>
      <xdr:col>0</xdr:col>
      <xdr:colOff>601031</xdr:colOff>
      <xdr:row>118</xdr:row>
      <xdr:rowOff>386156</xdr:rowOff>
    </xdr:to>
    <xdr:pic>
      <xdr:nvPicPr>
        <xdr:cNvPr id="105" name="Image 104" descr="communiquer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69031" y="6312656"/>
          <a:ext cx="432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616686</xdr:colOff>
      <xdr:row>116</xdr:row>
      <xdr:rowOff>21375</xdr:rowOff>
    </xdr:from>
    <xdr:to>
      <xdr:col>0</xdr:col>
      <xdr:colOff>914186</xdr:colOff>
      <xdr:row>116</xdr:row>
      <xdr:rowOff>381375</xdr:rowOff>
    </xdr:to>
    <xdr:pic>
      <xdr:nvPicPr>
        <xdr:cNvPr id="106" name="Image 105" descr="expérimenter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6686" y="5522063"/>
          <a:ext cx="2975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409499</xdr:colOff>
      <xdr:row>117</xdr:row>
      <xdr:rowOff>16594</xdr:rowOff>
    </xdr:from>
    <xdr:to>
      <xdr:col>0</xdr:col>
      <xdr:colOff>757499</xdr:colOff>
      <xdr:row>117</xdr:row>
      <xdr:rowOff>376594</xdr:rowOff>
    </xdr:to>
    <xdr:pic>
      <xdr:nvPicPr>
        <xdr:cNvPr id="107" name="Image 106" descr="modéliser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09499" y="5910188"/>
          <a:ext cx="348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428531</xdr:colOff>
      <xdr:row>119</xdr:row>
      <xdr:rowOff>35625</xdr:rowOff>
    </xdr:from>
    <xdr:to>
      <xdr:col>0</xdr:col>
      <xdr:colOff>779804</xdr:colOff>
      <xdr:row>120</xdr:row>
      <xdr:rowOff>2719</xdr:rowOff>
    </xdr:to>
    <xdr:pic>
      <xdr:nvPicPr>
        <xdr:cNvPr id="108" name="Image 107" descr="représenter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28531" y="6715031"/>
          <a:ext cx="351273" cy="360001"/>
        </a:xfrm>
        <a:prstGeom prst="rect">
          <a:avLst/>
        </a:prstGeom>
      </xdr:spPr>
    </xdr:pic>
    <xdr:clientData/>
  </xdr:twoCellAnchor>
  <xdr:twoCellAnchor editAs="oneCell">
    <xdr:from>
      <xdr:col>0</xdr:col>
      <xdr:colOff>578531</xdr:colOff>
      <xdr:row>118</xdr:row>
      <xdr:rowOff>18937</xdr:rowOff>
    </xdr:from>
    <xdr:to>
      <xdr:col>0</xdr:col>
      <xdr:colOff>899203</xdr:colOff>
      <xdr:row>118</xdr:row>
      <xdr:rowOff>378937</xdr:rowOff>
    </xdr:to>
    <xdr:pic>
      <xdr:nvPicPr>
        <xdr:cNvPr id="109" name="Image 108" descr="valider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78531" y="6305437"/>
          <a:ext cx="320672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126</xdr:row>
      <xdr:rowOff>23812</xdr:rowOff>
    </xdr:from>
    <xdr:to>
      <xdr:col>0</xdr:col>
      <xdr:colOff>981794</xdr:colOff>
      <xdr:row>126</xdr:row>
      <xdr:rowOff>383812</xdr:rowOff>
    </xdr:to>
    <xdr:pic>
      <xdr:nvPicPr>
        <xdr:cNvPr id="110" name="Image 109" descr="extraire et organis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0" y="4738687"/>
          <a:ext cx="410294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209537</xdr:colOff>
      <xdr:row>126</xdr:row>
      <xdr:rowOff>19031</xdr:rowOff>
    </xdr:from>
    <xdr:to>
      <xdr:col>0</xdr:col>
      <xdr:colOff>573982</xdr:colOff>
      <xdr:row>126</xdr:row>
      <xdr:rowOff>379031</xdr:rowOff>
    </xdr:to>
    <xdr:pic>
      <xdr:nvPicPr>
        <xdr:cNvPr id="111" name="Image 110" descr="rehercher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37" y="4733906"/>
          <a:ext cx="36444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381001</xdr:colOff>
      <xdr:row>127</xdr:row>
      <xdr:rowOff>11906</xdr:rowOff>
    </xdr:from>
    <xdr:to>
      <xdr:col>0</xdr:col>
      <xdr:colOff>746036</xdr:colOff>
      <xdr:row>127</xdr:row>
      <xdr:rowOff>371906</xdr:rowOff>
    </xdr:to>
    <xdr:pic>
      <xdr:nvPicPr>
        <xdr:cNvPr id="112" name="Image 111" descr="analyser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1001" y="5119687"/>
          <a:ext cx="36503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173812</xdr:colOff>
      <xdr:row>128</xdr:row>
      <xdr:rowOff>19031</xdr:rowOff>
    </xdr:from>
    <xdr:to>
      <xdr:col>0</xdr:col>
      <xdr:colOff>604125</xdr:colOff>
      <xdr:row>128</xdr:row>
      <xdr:rowOff>379031</xdr:rowOff>
    </xdr:to>
    <xdr:pic>
      <xdr:nvPicPr>
        <xdr:cNvPr id="113" name="Image 112" descr="calculer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73812" y="5519719"/>
          <a:ext cx="430313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169031</xdr:colOff>
      <xdr:row>130</xdr:row>
      <xdr:rowOff>26156</xdr:rowOff>
    </xdr:from>
    <xdr:to>
      <xdr:col>0</xdr:col>
      <xdr:colOff>601031</xdr:colOff>
      <xdr:row>130</xdr:row>
      <xdr:rowOff>386156</xdr:rowOff>
    </xdr:to>
    <xdr:pic>
      <xdr:nvPicPr>
        <xdr:cNvPr id="114" name="Image 113" descr="communiquer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69031" y="6312656"/>
          <a:ext cx="432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616686</xdr:colOff>
      <xdr:row>128</xdr:row>
      <xdr:rowOff>21375</xdr:rowOff>
    </xdr:from>
    <xdr:to>
      <xdr:col>0</xdr:col>
      <xdr:colOff>914186</xdr:colOff>
      <xdr:row>128</xdr:row>
      <xdr:rowOff>381375</xdr:rowOff>
    </xdr:to>
    <xdr:pic>
      <xdr:nvPicPr>
        <xdr:cNvPr id="115" name="Image 114" descr="expérimenter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6686" y="5522063"/>
          <a:ext cx="2975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409499</xdr:colOff>
      <xdr:row>129</xdr:row>
      <xdr:rowOff>16594</xdr:rowOff>
    </xdr:from>
    <xdr:to>
      <xdr:col>0</xdr:col>
      <xdr:colOff>757499</xdr:colOff>
      <xdr:row>129</xdr:row>
      <xdr:rowOff>376594</xdr:rowOff>
    </xdr:to>
    <xdr:pic>
      <xdr:nvPicPr>
        <xdr:cNvPr id="116" name="Image 115" descr="modéliser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09499" y="5910188"/>
          <a:ext cx="348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428531</xdr:colOff>
      <xdr:row>131</xdr:row>
      <xdr:rowOff>35625</xdr:rowOff>
    </xdr:from>
    <xdr:to>
      <xdr:col>0</xdr:col>
      <xdr:colOff>779804</xdr:colOff>
      <xdr:row>132</xdr:row>
      <xdr:rowOff>2719</xdr:rowOff>
    </xdr:to>
    <xdr:pic>
      <xdr:nvPicPr>
        <xdr:cNvPr id="117" name="Image 116" descr="représenter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28531" y="6715031"/>
          <a:ext cx="351273" cy="360001"/>
        </a:xfrm>
        <a:prstGeom prst="rect">
          <a:avLst/>
        </a:prstGeom>
      </xdr:spPr>
    </xdr:pic>
    <xdr:clientData/>
  </xdr:twoCellAnchor>
  <xdr:twoCellAnchor editAs="oneCell">
    <xdr:from>
      <xdr:col>0</xdr:col>
      <xdr:colOff>578531</xdr:colOff>
      <xdr:row>130</xdr:row>
      <xdr:rowOff>18937</xdr:rowOff>
    </xdr:from>
    <xdr:to>
      <xdr:col>0</xdr:col>
      <xdr:colOff>899203</xdr:colOff>
      <xdr:row>130</xdr:row>
      <xdr:rowOff>378937</xdr:rowOff>
    </xdr:to>
    <xdr:pic>
      <xdr:nvPicPr>
        <xdr:cNvPr id="118" name="Image 117" descr="valider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78531" y="6305437"/>
          <a:ext cx="320672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136</xdr:row>
      <xdr:rowOff>23812</xdr:rowOff>
    </xdr:from>
    <xdr:to>
      <xdr:col>0</xdr:col>
      <xdr:colOff>981794</xdr:colOff>
      <xdr:row>136</xdr:row>
      <xdr:rowOff>383812</xdr:rowOff>
    </xdr:to>
    <xdr:pic>
      <xdr:nvPicPr>
        <xdr:cNvPr id="119" name="Image 118" descr="extraire et organis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0" y="4738687"/>
          <a:ext cx="410294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209537</xdr:colOff>
      <xdr:row>136</xdr:row>
      <xdr:rowOff>19031</xdr:rowOff>
    </xdr:from>
    <xdr:to>
      <xdr:col>0</xdr:col>
      <xdr:colOff>573982</xdr:colOff>
      <xdr:row>136</xdr:row>
      <xdr:rowOff>379031</xdr:rowOff>
    </xdr:to>
    <xdr:pic>
      <xdr:nvPicPr>
        <xdr:cNvPr id="120" name="Image 119" descr="rehercher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37" y="4733906"/>
          <a:ext cx="36444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381001</xdr:colOff>
      <xdr:row>137</xdr:row>
      <xdr:rowOff>11906</xdr:rowOff>
    </xdr:from>
    <xdr:to>
      <xdr:col>0</xdr:col>
      <xdr:colOff>746036</xdr:colOff>
      <xdr:row>137</xdr:row>
      <xdr:rowOff>371906</xdr:rowOff>
    </xdr:to>
    <xdr:pic>
      <xdr:nvPicPr>
        <xdr:cNvPr id="121" name="Image 120" descr="analyser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1001" y="5119687"/>
          <a:ext cx="36503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173812</xdr:colOff>
      <xdr:row>138</xdr:row>
      <xdr:rowOff>19031</xdr:rowOff>
    </xdr:from>
    <xdr:to>
      <xdr:col>0</xdr:col>
      <xdr:colOff>604125</xdr:colOff>
      <xdr:row>138</xdr:row>
      <xdr:rowOff>379031</xdr:rowOff>
    </xdr:to>
    <xdr:pic>
      <xdr:nvPicPr>
        <xdr:cNvPr id="122" name="Image 121" descr="calculer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73812" y="5519719"/>
          <a:ext cx="430313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169031</xdr:colOff>
      <xdr:row>140</xdr:row>
      <xdr:rowOff>26156</xdr:rowOff>
    </xdr:from>
    <xdr:to>
      <xdr:col>0</xdr:col>
      <xdr:colOff>601031</xdr:colOff>
      <xdr:row>140</xdr:row>
      <xdr:rowOff>386156</xdr:rowOff>
    </xdr:to>
    <xdr:pic>
      <xdr:nvPicPr>
        <xdr:cNvPr id="123" name="Image 122" descr="communiquer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69031" y="6312656"/>
          <a:ext cx="432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616686</xdr:colOff>
      <xdr:row>138</xdr:row>
      <xdr:rowOff>21375</xdr:rowOff>
    </xdr:from>
    <xdr:to>
      <xdr:col>0</xdr:col>
      <xdr:colOff>914186</xdr:colOff>
      <xdr:row>138</xdr:row>
      <xdr:rowOff>381375</xdr:rowOff>
    </xdr:to>
    <xdr:pic>
      <xdr:nvPicPr>
        <xdr:cNvPr id="124" name="Image 123" descr="expérimenter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6686" y="5522063"/>
          <a:ext cx="2975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409499</xdr:colOff>
      <xdr:row>139</xdr:row>
      <xdr:rowOff>16594</xdr:rowOff>
    </xdr:from>
    <xdr:to>
      <xdr:col>0</xdr:col>
      <xdr:colOff>757499</xdr:colOff>
      <xdr:row>139</xdr:row>
      <xdr:rowOff>376594</xdr:rowOff>
    </xdr:to>
    <xdr:pic>
      <xdr:nvPicPr>
        <xdr:cNvPr id="125" name="Image 124" descr="modéliser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09499" y="5910188"/>
          <a:ext cx="348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428531</xdr:colOff>
      <xdr:row>141</xdr:row>
      <xdr:rowOff>35625</xdr:rowOff>
    </xdr:from>
    <xdr:to>
      <xdr:col>0</xdr:col>
      <xdr:colOff>779804</xdr:colOff>
      <xdr:row>142</xdr:row>
      <xdr:rowOff>2719</xdr:rowOff>
    </xdr:to>
    <xdr:pic>
      <xdr:nvPicPr>
        <xdr:cNvPr id="126" name="Image 125" descr="représenter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28531" y="6715031"/>
          <a:ext cx="351273" cy="360001"/>
        </a:xfrm>
        <a:prstGeom prst="rect">
          <a:avLst/>
        </a:prstGeom>
      </xdr:spPr>
    </xdr:pic>
    <xdr:clientData/>
  </xdr:twoCellAnchor>
  <xdr:twoCellAnchor editAs="oneCell">
    <xdr:from>
      <xdr:col>0</xdr:col>
      <xdr:colOff>578531</xdr:colOff>
      <xdr:row>140</xdr:row>
      <xdr:rowOff>18937</xdr:rowOff>
    </xdr:from>
    <xdr:to>
      <xdr:col>0</xdr:col>
      <xdr:colOff>899203</xdr:colOff>
      <xdr:row>140</xdr:row>
      <xdr:rowOff>378937</xdr:rowOff>
    </xdr:to>
    <xdr:pic>
      <xdr:nvPicPr>
        <xdr:cNvPr id="127" name="Image 126" descr="valider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78531" y="6305437"/>
          <a:ext cx="320672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145</xdr:row>
      <xdr:rowOff>23812</xdr:rowOff>
    </xdr:from>
    <xdr:to>
      <xdr:col>0</xdr:col>
      <xdr:colOff>981794</xdr:colOff>
      <xdr:row>145</xdr:row>
      <xdr:rowOff>383812</xdr:rowOff>
    </xdr:to>
    <xdr:pic>
      <xdr:nvPicPr>
        <xdr:cNvPr id="128" name="Image 127" descr="extraire et organis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0" y="4738687"/>
          <a:ext cx="410294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209537</xdr:colOff>
      <xdr:row>145</xdr:row>
      <xdr:rowOff>19031</xdr:rowOff>
    </xdr:from>
    <xdr:to>
      <xdr:col>0</xdr:col>
      <xdr:colOff>573982</xdr:colOff>
      <xdr:row>145</xdr:row>
      <xdr:rowOff>379031</xdr:rowOff>
    </xdr:to>
    <xdr:pic>
      <xdr:nvPicPr>
        <xdr:cNvPr id="129" name="Image 128" descr="rehercher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37" y="4733906"/>
          <a:ext cx="36444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381001</xdr:colOff>
      <xdr:row>146</xdr:row>
      <xdr:rowOff>11906</xdr:rowOff>
    </xdr:from>
    <xdr:to>
      <xdr:col>0</xdr:col>
      <xdr:colOff>746036</xdr:colOff>
      <xdr:row>146</xdr:row>
      <xdr:rowOff>371906</xdr:rowOff>
    </xdr:to>
    <xdr:pic>
      <xdr:nvPicPr>
        <xdr:cNvPr id="130" name="Image 129" descr="analyser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1001" y="5119687"/>
          <a:ext cx="36503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173812</xdr:colOff>
      <xdr:row>147</xdr:row>
      <xdr:rowOff>19031</xdr:rowOff>
    </xdr:from>
    <xdr:to>
      <xdr:col>0</xdr:col>
      <xdr:colOff>604125</xdr:colOff>
      <xdr:row>147</xdr:row>
      <xdr:rowOff>379031</xdr:rowOff>
    </xdr:to>
    <xdr:pic>
      <xdr:nvPicPr>
        <xdr:cNvPr id="131" name="Image 130" descr="calculer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73812" y="5519719"/>
          <a:ext cx="430313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169031</xdr:colOff>
      <xdr:row>149</xdr:row>
      <xdr:rowOff>26156</xdr:rowOff>
    </xdr:from>
    <xdr:to>
      <xdr:col>0</xdr:col>
      <xdr:colOff>601031</xdr:colOff>
      <xdr:row>149</xdr:row>
      <xdr:rowOff>386156</xdr:rowOff>
    </xdr:to>
    <xdr:pic>
      <xdr:nvPicPr>
        <xdr:cNvPr id="132" name="Image 131" descr="communiquer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69031" y="6312656"/>
          <a:ext cx="432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616686</xdr:colOff>
      <xdr:row>147</xdr:row>
      <xdr:rowOff>21375</xdr:rowOff>
    </xdr:from>
    <xdr:to>
      <xdr:col>0</xdr:col>
      <xdr:colOff>914186</xdr:colOff>
      <xdr:row>147</xdr:row>
      <xdr:rowOff>381375</xdr:rowOff>
    </xdr:to>
    <xdr:pic>
      <xdr:nvPicPr>
        <xdr:cNvPr id="133" name="Image 132" descr="expérimenter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6686" y="5522063"/>
          <a:ext cx="2975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409499</xdr:colOff>
      <xdr:row>148</xdr:row>
      <xdr:rowOff>16594</xdr:rowOff>
    </xdr:from>
    <xdr:to>
      <xdr:col>0</xdr:col>
      <xdr:colOff>757499</xdr:colOff>
      <xdr:row>148</xdr:row>
      <xdr:rowOff>376594</xdr:rowOff>
    </xdr:to>
    <xdr:pic>
      <xdr:nvPicPr>
        <xdr:cNvPr id="134" name="Image 133" descr="modéliser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09499" y="5910188"/>
          <a:ext cx="348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428531</xdr:colOff>
      <xdr:row>150</xdr:row>
      <xdr:rowOff>35625</xdr:rowOff>
    </xdr:from>
    <xdr:to>
      <xdr:col>0</xdr:col>
      <xdr:colOff>779804</xdr:colOff>
      <xdr:row>151</xdr:row>
      <xdr:rowOff>2719</xdr:rowOff>
    </xdr:to>
    <xdr:pic>
      <xdr:nvPicPr>
        <xdr:cNvPr id="135" name="Image 134" descr="représenter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28531" y="6715031"/>
          <a:ext cx="351273" cy="360001"/>
        </a:xfrm>
        <a:prstGeom prst="rect">
          <a:avLst/>
        </a:prstGeom>
      </xdr:spPr>
    </xdr:pic>
    <xdr:clientData/>
  </xdr:twoCellAnchor>
  <xdr:twoCellAnchor editAs="oneCell">
    <xdr:from>
      <xdr:col>0</xdr:col>
      <xdr:colOff>578531</xdr:colOff>
      <xdr:row>149</xdr:row>
      <xdr:rowOff>18937</xdr:rowOff>
    </xdr:from>
    <xdr:to>
      <xdr:col>0</xdr:col>
      <xdr:colOff>899203</xdr:colOff>
      <xdr:row>149</xdr:row>
      <xdr:rowOff>378937</xdr:rowOff>
    </xdr:to>
    <xdr:pic>
      <xdr:nvPicPr>
        <xdr:cNvPr id="136" name="Image 135" descr="valider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78531" y="6305437"/>
          <a:ext cx="320672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157</xdr:row>
      <xdr:rowOff>23812</xdr:rowOff>
    </xdr:from>
    <xdr:to>
      <xdr:col>0</xdr:col>
      <xdr:colOff>981794</xdr:colOff>
      <xdr:row>157</xdr:row>
      <xdr:rowOff>383812</xdr:rowOff>
    </xdr:to>
    <xdr:pic>
      <xdr:nvPicPr>
        <xdr:cNvPr id="137" name="Image 136" descr="extraire et organis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0" y="4738687"/>
          <a:ext cx="410294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209537</xdr:colOff>
      <xdr:row>157</xdr:row>
      <xdr:rowOff>19031</xdr:rowOff>
    </xdr:from>
    <xdr:to>
      <xdr:col>0</xdr:col>
      <xdr:colOff>573982</xdr:colOff>
      <xdr:row>157</xdr:row>
      <xdr:rowOff>379031</xdr:rowOff>
    </xdr:to>
    <xdr:pic>
      <xdr:nvPicPr>
        <xdr:cNvPr id="138" name="Image 137" descr="rehercher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37" y="4733906"/>
          <a:ext cx="36444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381001</xdr:colOff>
      <xdr:row>158</xdr:row>
      <xdr:rowOff>11906</xdr:rowOff>
    </xdr:from>
    <xdr:to>
      <xdr:col>0</xdr:col>
      <xdr:colOff>746036</xdr:colOff>
      <xdr:row>158</xdr:row>
      <xdr:rowOff>371906</xdr:rowOff>
    </xdr:to>
    <xdr:pic>
      <xdr:nvPicPr>
        <xdr:cNvPr id="139" name="Image 138" descr="analyser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1001" y="5119687"/>
          <a:ext cx="36503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173812</xdr:colOff>
      <xdr:row>159</xdr:row>
      <xdr:rowOff>19031</xdr:rowOff>
    </xdr:from>
    <xdr:to>
      <xdr:col>0</xdr:col>
      <xdr:colOff>604125</xdr:colOff>
      <xdr:row>159</xdr:row>
      <xdr:rowOff>379031</xdr:rowOff>
    </xdr:to>
    <xdr:pic>
      <xdr:nvPicPr>
        <xdr:cNvPr id="140" name="Image 139" descr="calculer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73812" y="5519719"/>
          <a:ext cx="430313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169031</xdr:colOff>
      <xdr:row>161</xdr:row>
      <xdr:rowOff>26156</xdr:rowOff>
    </xdr:from>
    <xdr:to>
      <xdr:col>0</xdr:col>
      <xdr:colOff>601031</xdr:colOff>
      <xdr:row>161</xdr:row>
      <xdr:rowOff>386156</xdr:rowOff>
    </xdr:to>
    <xdr:pic>
      <xdr:nvPicPr>
        <xdr:cNvPr id="141" name="Image 140" descr="communiquer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69031" y="6312656"/>
          <a:ext cx="432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616686</xdr:colOff>
      <xdr:row>159</xdr:row>
      <xdr:rowOff>21375</xdr:rowOff>
    </xdr:from>
    <xdr:to>
      <xdr:col>0</xdr:col>
      <xdr:colOff>914186</xdr:colOff>
      <xdr:row>159</xdr:row>
      <xdr:rowOff>381375</xdr:rowOff>
    </xdr:to>
    <xdr:pic>
      <xdr:nvPicPr>
        <xdr:cNvPr id="142" name="Image 141" descr="expérimenter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6686" y="5522063"/>
          <a:ext cx="2975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409499</xdr:colOff>
      <xdr:row>160</xdr:row>
      <xdr:rowOff>16594</xdr:rowOff>
    </xdr:from>
    <xdr:to>
      <xdr:col>0</xdr:col>
      <xdr:colOff>757499</xdr:colOff>
      <xdr:row>160</xdr:row>
      <xdr:rowOff>376594</xdr:rowOff>
    </xdr:to>
    <xdr:pic>
      <xdr:nvPicPr>
        <xdr:cNvPr id="143" name="Image 142" descr="modéliser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09499" y="5910188"/>
          <a:ext cx="348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428531</xdr:colOff>
      <xdr:row>162</xdr:row>
      <xdr:rowOff>35625</xdr:rowOff>
    </xdr:from>
    <xdr:to>
      <xdr:col>0</xdr:col>
      <xdr:colOff>779804</xdr:colOff>
      <xdr:row>163</xdr:row>
      <xdr:rowOff>2719</xdr:rowOff>
    </xdr:to>
    <xdr:pic>
      <xdr:nvPicPr>
        <xdr:cNvPr id="144" name="Image 143" descr="représenter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28531" y="6715031"/>
          <a:ext cx="351273" cy="360001"/>
        </a:xfrm>
        <a:prstGeom prst="rect">
          <a:avLst/>
        </a:prstGeom>
      </xdr:spPr>
    </xdr:pic>
    <xdr:clientData/>
  </xdr:twoCellAnchor>
  <xdr:twoCellAnchor editAs="oneCell">
    <xdr:from>
      <xdr:col>0</xdr:col>
      <xdr:colOff>578531</xdr:colOff>
      <xdr:row>161</xdr:row>
      <xdr:rowOff>18937</xdr:rowOff>
    </xdr:from>
    <xdr:to>
      <xdr:col>0</xdr:col>
      <xdr:colOff>899203</xdr:colOff>
      <xdr:row>161</xdr:row>
      <xdr:rowOff>378937</xdr:rowOff>
    </xdr:to>
    <xdr:pic>
      <xdr:nvPicPr>
        <xdr:cNvPr id="145" name="Image 144" descr="valider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78531" y="6305437"/>
          <a:ext cx="320672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167</xdr:row>
      <xdr:rowOff>23812</xdr:rowOff>
    </xdr:from>
    <xdr:to>
      <xdr:col>0</xdr:col>
      <xdr:colOff>981794</xdr:colOff>
      <xdr:row>167</xdr:row>
      <xdr:rowOff>383812</xdr:rowOff>
    </xdr:to>
    <xdr:pic>
      <xdr:nvPicPr>
        <xdr:cNvPr id="146" name="Image 145" descr="extraire et organis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0" y="4738687"/>
          <a:ext cx="410294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209537</xdr:colOff>
      <xdr:row>167</xdr:row>
      <xdr:rowOff>19031</xdr:rowOff>
    </xdr:from>
    <xdr:to>
      <xdr:col>0</xdr:col>
      <xdr:colOff>573982</xdr:colOff>
      <xdr:row>167</xdr:row>
      <xdr:rowOff>379031</xdr:rowOff>
    </xdr:to>
    <xdr:pic>
      <xdr:nvPicPr>
        <xdr:cNvPr id="147" name="Image 146" descr="rehercher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37" y="4733906"/>
          <a:ext cx="36444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381001</xdr:colOff>
      <xdr:row>168</xdr:row>
      <xdr:rowOff>11906</xdr:rowOff>
    </xdr:from>
    <xdr:to>
      <xdr:col>0</xdr:col>
      <xdr:colOff>746036</xdr:colOff>
      <xdr:row>168</xdr:row>
      <xdr:rowOff>371906</xdr:rowOff>
    </xdr:to>
    <xdr:pic>
      <xdr:nvPicPr>
        <xdr:cNvPr id="148" name="Image 147" descr="analyser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1001" y="5119687"/>
          <a:ext cx="36503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173812</xdr:colOff>
      <xdr:row>169</xdr:row>
      <xdr:rowOff>19031</xdr:rowOff>
    </xdr:from>
    <xdr:to>
      <xdr:col>0</xdr:col>
      <xdr:colOff>604125</xdr:colOff>
      <xdr:row>169</xdr:row>
      <xdr:rowOff>379031</xdr:rowOff>
    </xdr:to>
    <xdr:pic>
      <xdr:nvPicPr>
        <xdr:cNvPr id="149" name="Image 148" descr="calculer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73812" y="5519719"/>
          <a:ext cx="430313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169031</xdr:colOff>
      <xdr:row>171</xdr:row>
      <xdr:rowOff>26156</xdr:rowOff>
    </xdr:from>
    <xdr:to>
      <xdr:col>0</xdr:col>
      <xdr:colOff>601031</xdr:colOff>
      <xdr:row>171</xdr:row>
      <xdr:rowOff>386156</xdr:rowOff>
    </xdr:to>
    <xdr:pic>
      <xdr:nvPicPr>
        <xdr:cNvPr id="150" name="Image 149" descr="communiquer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69031" y="6312656"/>
          <a:ext cx="432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616686</xdr:colOff>
      <xdr:row>169</xdr:row>
      <xdr:rowOff>21375</xdr:rowOff>
    </xdr:from>
    <xdr:to>
      <xdr:col>0</xdr:col>
      <xdr:colOff>914186</xdr:colOff>
      <xdr:row>169</xdr:row>
      <xdr:rowOff>381375</xdr:rowOff>
    </xdr:to>
    <xdr:pic>
      <xdr:nvPicPr>
        <xdr:cNvPr id="151" name="Image 150" descr="expérimenter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6686" y="5522063"/>
          <a:ext cx="2975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409499</xdr:colOff>
      <xdr:row>170</xdr:row>
      <xdr:rowOff>16594</xdr:rowOff>
    </xdr:from>
    <xdr:to>
      <xdr:col>0</xdr:col>
      <xdr:colOff>757499</xdr:colOff>
      <xdr:row>170</xdr:row>
      <xdr:rowOff>376594</xdr:rowOff>
    </xdr:to>
    <xdr:pic>
      <xdr:nvPicPr>
        <xdr:cNvPr id="152" name="Image 151" descr="modéliser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09499" y="5910188"/>
          <a:ext cx="348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428531</xdr:colOff>
      <xdr:row>172</xdr:row>
      <xdr:rowOff>35625</xdr:rowOff>
    </xdr:from>
    <xdr:to>
      <xdr:col>0</xdr:col>
      <xdr:colOff>779804</xdr:colOff>
      <xdr:row>173</xdr:row>
      <xdr:rowOff>2719</xdr:rowOff>
    </xdr:to>
    <xdr:pic>
      <xdr:nvPicPr>
        <xdr:cNvPr id="153" name="Image 152" descr="représenter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28531" y="6715031"/>
          <a:ext cx="351273" cy="360001"/>
        </a:xfrm>
        <a:prstGeom prst="rect">
          <a:avLst/>
        </a:prstGeom>
      </xdr:spPr>
    </xdr:pic>
    <xdr:clientData/>
  </xdr:twoCellAnchor>
  <xdr:twoCellAnchor editAs="oneCell">
    <xdr:from>
      <xdr:col>0</xdr:col>
      <xdr:colOff>578531</xdr:colOff>
      <xdr:row>171</xdr:row>
      <xdr:rowOff>18937</xdr:rowOff>
    </xdr:from>
    <xdr:to>
      <xdr:col>0</xdr:col>
      <xdr:colOff>899203</xdr:colOff>
      <xdr:row>171</xdr:row>
      <xdr:rowOff>378937</xdr:rowOff>
    </xdr:to>
    <xdr:pic>
      <xdr:nvPicPr>
        <xdr:cNvPr id="154" name="Image 153" descr="valider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78531" y="6305437"/>
          <a:ext cx="320672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177</xdr:row>
      <xdr:rowOff>23812</xdr:rowOff>
    </xdr:from>
    <xdr:to>
      <xdr:col>0</xdr:col>
      <xdr:colOff>981794</xdr:colOff>
      <xdr:row>177</xdr:row>
      <xdr:rowOff>383812</xdr:rowOff>
    </xdr:to>
    <xdr:pic>
      <xdr:nvPicPr>
        <xdr:cNvPr id="155" name="Image 154" descr="extraire et organis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0" y="4738687"/>
          <a:ext cx="410294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209537</xdr:colOff>
      <xdr:row>177</xdr:row>
      <xdr:rowOff>19031</xdr:rowOff>
    </xdr:from>
    <xdr:to>
      <xdr:col>0</xdr:col>
      <xdr:colOff>573982</xdr:colOff>
      <xdr:row>177</xdr:row>
      <xdr:rowOff>379031</xdr:rowOff>
    </xdr:to>
    <xdr:pic>
      <xdr:nvPicPr>
        <xdr:cNvPr id="156" name="Image 155" descr="rehercher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37" y="4733906"/>
          <a:ext cx="36444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381001</xdr:colOff>
      <xdr:row>178</xdr:row>
      <xdr:rowOff>11906</xdr:rowOff>
    </xdr:from>
    <xdr:to>
      <xdr:col>0</xdr:col>
      <xdr:colOff>746036</xdr:colOff>
      <xdr:row>178</xdr:row>
      <xdr:rowOff>371906</xdr:rowOff>
    </xdr:to>
    <xdr:pic>
      <xdr:nvPicPr>
        <xdr:cNvPr id="157" name="Image 156" descr="analyser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1001" y="5119687"/>
          <a:ext cx="36503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173812</xdr:colOff>
      <xdr:row>179</xdr:row>
      <xdr:rowOff>19031</xdr:rowOff>
    </xdr:from>
    <xdr:to>
      <xdr:col>0</xdr:col>
      <xdr:colOff>604125</xdr:colOff>
      <xdr:row>179</xdr:row>
      <xdr:rowOff>379031</xdr:rowOff>
    </xdr:to>
    <xdr:pic>
      <xdr:nvPicPr>
        <xdr:cNvPr id="158" name="Image 157" descr="calculer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73812" y="5519719"/>
          <a:ext cx="430313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169031</xdr:colOff>
      <xdr:row>181</xdr:row>
      <xdr:rowOff>26156</xdr:rowOff>
    </xdr:from>
    <xdr:to>
      <xdr:col>0</xdr:col>
      <xdr:colOff>601031</xdr:colOff>
      <xdr:row>181</xdr:row>
      <xdr:rowOff>386156</xdr:rowOff>
    </xdr:to>
    <xdr:pic>
      <xdr:nvPicPr>
        <xdr:cNvPr id="159" name="Image 158" descr="communiquer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69031" y="6312656"/>
          <a:ext cx="432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616686</xdr:colOff>
      <xdr:row>179</xdr:row>
      <xdr:rowOff>21375</xdr:rowOff>
    </xdr:from>
    <xdr:to>
      <xdr:col>0</xdr:col>
      <xdr:colOff>914186</xdr:colOff>
      <xdr:row>179</xdr:row>
      <xdr:rowOff>381375</xdr:rowOff>
    </xdr:to>
    <xdr:pic>
      <xdr:nvPicPr>
        <xdr:cNvPr id="160" name="Image 159" descr="expérimenter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6686" y="5522063"/>
          <a:ext cx="2975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409499</xdr:colOff>
      <xdr:row>180</xdr:row>
      <xdr:rowOff>16594</xdr:rowOff>
    </xdr:from>
    <xdr:to>
      <xdr:col>0</xdr:col>
      <xdr:colOff>757499</xdr:colOff>
      <xdr:row>180</xdr:row>
      <xdr:rowOff>376594</xdr:rowOff>
    </xdr:to>
    <xdr:pic>
      <xdr:nvPicPr>
        <xdr:cNvPr id="161" name="Image 160" descr="modéliser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09499" y="5910188"/>
          <a:ext cx="348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428531</xdr:colOff>
      <xdr:row>182</xdr:row>
      <xdr:rowOff>35625</xdr:rowOff>
    </xdr:from>
    <xdr:to>
      <xdr:col>0</xdr:col>
      <xdr:colOff>779804</xdr:colOff>
      <xdr:row>183</xdr:row>
      <xdr:rowOff>2719</xdr:rowOff>
    </xdr:to>
    <xdr:pic>
      <xdr:nvPicPr>
        <xdr:cNvPr id="162" name="Image 161" descr="représenter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28531" y="6715031"/>
          <a:ext cx="351273" cy="360001"/>
        </a:xfrm>
        <a:prstGeom prst="rect">
          <a:avLst/>
        </a:prstGeom>
      </xdr:spPr>
    </xdr:pic>
    <xdr:clientData/>
  </xdr:twoCellAnchor>
  <xdr:twoCellAnchor editAs="oneCell">
    <xdr:from>
      <xdr:col>0</xdr:col>
      <xdr:colOff>578531</xdr:colOff>
      <xdr:row>181</xdr:row>
      <xdr:rowOff>18937</xdr:rowOff>
    </xdr:from>
    <xdr:to>
      <xdr:col>0</xdr:col>
      <xdr:colOff>899203</xdr:colOff>
      <xdr:row>181</xdr:row>
      <xdr:rowOff>378937</xdr:rowOff>
    </xdr:to>
    <xdr:pic>
      <xdr:nvPicPr>
        <xdr:cNvPr id="163" name="Image 162" descr="valider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78531" y="6305437"/>
          <a:ext cx="320672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BI48"/>
  <sheetViews>
    <sheetView tabSelected="1" zoomScale="70" zoomScaleNormal="70" workbookViewId="0">
      <pane xSplit="10" topLeftCell="K1" activePane="topRight" state="frozen"/>
      <selection pane="topRight" activeCell="H7" sqref="H7"/>
    </sheetView>
  </sheetViews>
  <sheetFormatPr baseColWidth="10" defaultRowHeight="15"/>
  <cols>
    <col min="1" max="1" width="12.85546875" style="3" customWidth="1"/>
    <col min="2" max="2" width="58.85546875" bestFit="1" customWidth="1"/>
    <col min="3" max="8" width="11.42578125" style="58" customWidth="1"/>
    <col min="9" max="9" width="11.42578125" style="4" customWidth="1"/>
    <col min="10" max="10" width="15.5703125" style="5" bestFit="1" customWidth="1"/>
    <col min="11" max="11" width="9.7109375" style="4" bestFit="1" customWidth="1"/>
    <col min="12" max="12" width="15.140625" bestFit="1" customWidth="1"/>
    <col min="14" max="14" width="9.7109375" bestFit="1" customWidth="1"/>
    <col min="15" max="15" width="15.140625" bestFit="1" customWidth="1"/>
    <col min="17" max="17" width="9.7109375" bestFit="1" customWidth="1"/>
    <col min="18" max="18" width="15.140625" bestFit="1" customWidth="1"/>
    <col min="20" max="20" width="9.7109375" bestFit="1" customWidth="1"/>
    <col min="21" max="21" width="15.140625" bestFit="1" customWidth="1"/>
    <col min="23" max="23" width="9.7109375" bestFit="1" customWidth="1"/>
    <col min="24" max="24" width="15.140625" bestFit="1" customWidth="1"/>
    <col min="26" max="26" width="9.7109375" bestFit="1" customWidth="1"/>
    <col min="27" max="27" width="15.140625" bestFit="1" customWidth="1"/>
    <col min="29" max="29" width="9.7109375" bestFit="1" customWidth="1"/>
    <col min="30" max="30" width="15.140625" bestFit="1" customWidth="1"/>
    <col min="32" max="32" width="9.7109375" bestFit="1" customWidth="1"/>
    <col min="33" max="33" width="15.140625" bestFit="1" customWidth="1"/>
    <col min="35" max="35" width="9.7109375" bestFit="1" customWidth="1"/>
    <col min="36" max="36" width="15.140625" bestFit="1" customWidth="1"/>
  </cols>
  <sheetData>
    <row r="1" spans="1:61" ht="40.5" customHeight="1">
      <c r="A1" s="72" t="s">
        <v>31</v>
      </c>
      <c r="B1" s="73"/>
      <c r="C1" s="51" t="s">
        <v>0</v>
      </c>
      <c r="D1" s="52" t="s">
        <v>1</v>
      </c>
      <c r="E1" s="53" t="s">
        <v>2</v>
      </c>
      <c r="F1" s="54" t="s">
        <v>3</v>
      </c>
      <c r="G1" s="55" t="s">
        <v>4</v>
      </c>
      <c r="H1" s="56" t="s">
        <v>17</v>
      </c>
      <c r="I1" s="11" t="s">
        <v>8</v>
      </c>
      <c r="J1" s="11" t="s">
        <v>9</v>
      </c>
      <c r="K1" s="70" t="s">
        <v>80</v>
      </c>
      <c r="L1" s="71"/>
      <c r="N1" s="70"/>
      <c r="O1" s="71"/>
      <c r="Q1" s="70"/>
      <c r="R1" s="71"/>
      <c r="T1" s="70"/>
      <c r="U1" s="71"/>
      <c r="W1" s="70"/>
      <c r="X1" s="71"/>
      <c r="Z1" s="70"/>
      <c r="AA1" s="71"/>
      <c r="AC1" s="70"/>
      <c r="AD1" s="71"/>
      <c r="AF1" s="70"/>
      <c r="AG1" s="71"/>
      <c r="AI1" s="70"/>
      <c r="AJ1" s="71"/>
      <c r="AL1" s="70"/>
      <c r="AM1" s="71"/>
      <c r="AN1" s="1"/>
      <c r="AO1" s="70"/>
      <c r="AP1" s="71"/>
      <c r="AQ1" s="1"/>
      <c r="AR1" s="70"/>
      <c r="AS1" s="71"/>
      <c r="AT1" s="1"/>
      <c r="AU1" s="70"/>
      <c r="AV1" s="71"/>
      <c r="AW1" s="1"/>
      <c r="AX1" s="70"/>
      <c r="AY1" s="71"/>
      <c r="AZ1" s="1"/>
      <c r="BA1" s="70"/>
      <c r="BB1" s="71"/>
      <c r="BC1" s="1"/>
      <c r="BD1" s="70"/>
      <c r="BE1" s="71"/>
      <c r="BF1" s="1"/>
      <c r="BG1" s="70"/>
      <c r="BH1" s="71"/>
      <c r="BI1" s="1"/>
    </row>
    <row r="2" spans="1:61" ht="45">
      <c r="A2" s="66" t="s">
        <v>32</v>
      </c>
      <c r="B2" s="50" t="s">
        <v>33</v>
      </c>
      <c r="C2" s="59"/>
      <c r="D2" s="59">
        <v>1</v>
      </c>
      <c r="E2" s="59"/>
      <c r="F2" s="59"/>
      <c r="G2" s="59"/>
      <c r="H2" s="59"/>
      <c r="I2" s="12" t="s">
        <v>11</v>
      </c>
      <c r="J2" s="9" t="str">
        <f>VLOOKUP(Feuil1!I2,Table!F:G,2,FALSE)</f>
        <v>0-1-2</v>
      </c>
      <c r="K2" s="12"/>
      <c r="L2" s="19">
        <f>(SUM($C2:$H2)*K2)/IF($I2="Liste_1",1,IF($I2="Liste_2",2,IF($I2="Liste_3",3,IF($I2="Liste_4",4,5))))</f>
        <v>0</v>
      </c>
      <c r="M2" s="1"/>
      <c r="N2" s="12"/>
      <c r="O2" s="19">
        <f>(SUM($C2:$H2)*N2)/IF($I2="Liste_1",1,IF($I2="Liste_2",2,IF($I2="Liste_3",3,IF($I2="Liste_4",4,5))))</f>
        <v>0</v>
      </c>
      <c r="Q2" s="12"/>
      <c r="R2" s="19">
        <f>(SUM($C2:$H2)*Q2)/IF($I2="Liste_1",1,IF($I2="Liste_2",2,IF($I2="Liste_3",3,IF($I2="Liste_4",4,5))))</f>
        <v>0</v>
      </c>
      <c r="T2" s="12"/>
      <c r="U2" s="19">
        <f>(SUM($C2:$H2)*T2)/IF($I2="Liste_1",1,IF($I2="Liste_2",2,IF($I2="Liste_3",3,IF($I2="Liste_4",4,5))))</f>
        <v>0</v>
      </c>
      <c r="W2" s="12"/>
      <c r="X2" s="19">
        <f>(SUM($C2:$H2)*W2)/IF($I2="Liste_1",1,IF($I2="Liste_2",2,IF($I2="Liste_3",3,IF($I2="Liste_4",4,5))))</f>
        <v>0</v>
      </c>
      <c r="Z2" s="12"/>
      <c r="AA2" s="19">
        <f>(SUM($C2:$H2)*Z2)/IF($I2="Liste_1",1,IF($I2="Liste_2",2,IF($I2="Liste_3",3,IF($I2="Liste_4",4,5))))</f>
        <v>0</v>
      </c>
      <c r="AC2" s="12"/>
      <c r="AD2" s="19">
        <f>(SUM($C2:$H2)*AC2)/IF($I2="Liste_1",1,IF($I2="Liste_2",2,IF($I2="Liste_3",3,IF($I2="Liste_4",4,5))))</f>
        <v>0</v>
      </c>
      <c r="AF2" s="12"/>
      <c r="AG2" s="19">
        <f>(SUM($C2:$H2)*AF2)/IF($I2="Liste_1",1,IF($I2="Liste_2",2,IF($I2="Liste_3",3,IF($I2="Liste_4",4,5))))</f>
        <v>0</v>
      </c>
      <c r="AI2" s="12"/>
      <c r="AJ2" s="19">
        <f>(SUM($C2:$H2)*AI2)/IF($I2="Liste_1",1,IF($I2="Liste_2",2,IF($I2="Liste_3",3,IF($I2="Liste_4",4,5))))</f>
        <v>0</v>
      </c>
      <c r="AL2" s="12"/>
      <c r="AM2" s="19">
        <f>(SUM($C2:$H2)*AL2)/IF($I2="Liste_1",1,IF($I2="Liste_2",2,IF($I2="Liste_3",3,IF($I2="Liste_4",4,5))))</f>
        <v>0</v>
      </c>
      <c r="AN2" s="1"/>
      <c r="AO2" s="12"/>
      <c r="AP2" s="19">
        <f>(SUM($C2:$H2)*AO2)/IF($I2="Liste_1",1,IF($I2="Liste_2",2,IF($I2="Liste_3",3,IF($I2="Liste_4",4,5))))</f>
        <v>0</v>
      </c>
      <c r="AQ2" s="1"/>
      <c r="AR2" s="12"/>
      <c r="AS2" s="19">
        <f>(SUM($C2:$H2)*AR2)/IF($I2="Liste_1",1,IF($I2="Liste_2",2,IF($I2="Liste_3",3,IF($I2="Liste_4",4,5))))</f>
        <v>0</v>
      </c>
      <c r="AT2" s="1"/>
      <c r="AU2" s="12"/>
      <c r="AV2" s="19">
        <f>(SUM($C2:$H2)*AU2)/IF($I2="Liste_1",1,IF($I2="Liste_2",2,IF($I2="Liste_3",3,IF($I2="Liste_4",4,5))))</f>
        <v>0</v>
      </c>
      <c r="AW2" s="1"/>
      <c r="AX2" s="12"/>
      <c r="AY2" s="19">
        <f>(SUM($C2:$H2)*AX2)/IF($I2="Liste_1",1,IF($I2="Liste_2",2,IF($I2="Liste_3",3,IF($I2="Liste_4",4,5))))</f>
        <v>0</v>
      </c>
      <c r="AZ2" s="1"/>
      <c r="BA2" s="12"/>
      <c r="BB2" s="19">
        <f>(SUM($C2:$H2)*BA2)/IF($I2="Liste_1",1,IF($I2="Liste_2",2,IF($I2="Liste_3",3,IF($I2="Liste_4",4,5))))</f>
        <v>0</v>
      </c>
      <c r="BC2" s="1"/>
      <c r="BD2" s="12"/>
      <c r="BE2" s="19">
        <f>(SUM($C2:$H2)*BD2)/IF($I2="Liste_1",1,IF($I2="Liste_2",2,IF($I2="Liste_3",3,IF($I2="Liste_4",4,5))))</f>
        <v>0</v>
      </c>
      <c r="BF2" s="1"/>
      <c r="BG2" s="12"/>
      <c r="BH2" s="19">
        <f>(SUM($C2:$H2)*BG2)/IF($I2="Liste_1",1,IF($I2="Liste_2",2,IF($I2="Liste_3",3,IF($I2="Liste_4",4,5))))</f>
        <v>0</v>
      </c>
      <c r="BI2" s="1"/>
    </row>
    <row r="3" spans="1:61" ht="45">
      <c r="A3" s="67"/>
      <c r="B3" s="50" t="s">
        <v>34</v>
      </c>
      <c r="C3" s="59">
        <v>0.5</v>
      </c>
      <c r="D3" s="59"/>
      <c r="E3" s="59"/>
      <c r="F3" s="59"/>
      <c r="G3" s="59"/>
      <c r="H3" s="59"/>
      <c r="I3" s="12" t="s">
        <v>11</v>
      </c>
      <c r="J3" s="9" t="str">
        <f>VLOOKUP(Feuil1!I3,Table!F:G,2,FALSE)</f>
        <v>0-1-2</v>
      </c>
      <c r="K3" s="12"/>
      <c r="L3" s="19">
        <f t="shared" ref="L3" si="0">(SUM($C3:$H3)*K3)/IF($I3="Liste_1",1,IF($I3="Liste_2",2,IF($I3="Liste_3",3,IF($I3="Liste_4",4,5))))</f>
        <v>0</v>
      </c>
      <c r="M3" s="1"/>
      <c r="N3" s="12"/>
      <c r="O3" s="19">
        <f t="shared" ref="O3" si="1">(SUM($C3:$H3)*N3)/IF($I3="Liste_1",1,IF($I3="Liste_2",2,IF($I3="Liste_3",3,IF($I3="Liste_4",4,5))))</f>
        <v>0</v>
      </c>
      <c r="Q3" s="12"/>
      <c r="R3" s="19">
        <f t="shared" ref="R3" si="2">(SUM($C3:$H3)*Q3)/IF($I3="Liste_1",1,IF($I3="Liste_2",2,IF($I3="Liste_3",3,IF($I3="Liste_4",4,5))))</f>
        <v>0</v>
      </c>
      <c r="T3" s="12"/>
      <c r="U3" s="19">
        <f t="shared" ref="U3" si="3">(SUM($C3:$H3)*T3)/IF($I3="Liste_1",1,IF($I3="Liste_2",2,IF($I3="Liste_3",3,IF($I3="Liste_4",4,5))))</f>
        <v>0</v>
      </c>
      <c r="W3" s="12"/>
      <c r="X3" s="19">
        <f t="shared" ref="X3" si="4">(SUM($C3:$H3)*W3)/IF($I3="Liste_1",1,IF($I3="Liste_2",2,IF($I3="Liste_3",3,IF($I3="Liste_4",4,5))))</f>
        <v>0</v>
      </c>
      <c r="Z3" s="12"/>
      <c r="AA3" s="19">
        <f t="shared" ref="AA3" si="5">(SUM($C3:$H3)*Z3)/IF($I3="Liste_1",1,IF($I3="Liste_2",2,IF($I3="Liste_3",3,IF($I3="Liste_4",4,5))))</f>
        <v>0</v>
      </c>
      <c r="AC3" s="12"/>
      <c r="AD3" s="19">
        <f t="shared" ref="AD3" si="6">(SUM($C3:$H3)*AC3)/IF($I3="Liste_1",1,IF($I3="Liste_2",2,IF($I3="Liste_3",3,IF($I3="Liste_4",4,5))))</f>
        <v>0</v>
      </c>
      <c r="AF3" s="12"/>
      <c r="AG3" s="19">
        <f t="shared" ref="AG3" si="7">(SUM($C3:$H3)*AF3)/IF($I3="Liste_1",1,IF($I3="Liste_2",2,IF($I3="Liste_3",3,IF($I3="Liste_4",4,5))))</f>
        <v>0</v>
      </c>
      <c r="AI3" s="12"/>
      <c r="AJ3" s="19">
        <f t="shared" ref="AJ3" si="8">(SUM($C3:$H3)*AI3)/IF($I3="Liste_1",1,IF($I3="Liste_2",2,IF($I3="Liste_3",3,IF($I3="Liste_4",4,5))))</f>
        <v>0</v>
      </c>
      <c r="AL3" s="12"/>
      <c r="AM3" s="19">
        <f t="shared" ref="AM3" si="9">(SUM($C3:$H3)*AL3)/IF($I3="Liste_1",1,IF($I3="Liste_2",2,IF($I3="Liste_3",3,IF($I3="Liste_4",4,5))))</f>
        <v>0</v>
      </c>
      <c r="AN3" s="1"/>
      <c r="AO3" s="12"/>
      <c r="AP3" s="19">
        <f t="shared" ref="AP3" si="10">(SUM($C3:$H3)*AO3)/IF($I3="Liste_1",1,IF($I3="Liste_2",2,IF($I3="Liste_3",3,IF($I3="Liste_4",4,5))))</f>
        <v>0</v>
      </c>
      <c r="AQ3" s="1"/>
      <c r="AR3" s="12"/>
      <c r="AS3" s="19">
        <f t="shared" ref="AS3" si="11">(SUM($C3:$H3)*AR3)/IF($I3="Liste_1",1,IF($I3="Liste_2",2,IF($I3="Liste_3",3,IF($I3="Liste_4",4,5))))</f>
        <v>0</v>
      </c>
      <c r="AT3" s="1"/>
      <c r="AU3" s="12"/>
      <c r="AV3" s="19">
        <f t="shared" ref="AV3" si="12">(SUM($C3:$H3)*AU3)/IF($I3="Liste_1",1,IF($I3="Liste_2",2,IF($I3="Liste_3",3,IF($I3="Liste_4",4,5))))</f>
        <v>0</v>
      </c>
      <c r="AW3" s="1"/>
      <c r="AX3" s="12"/>
      <c r="AY3" s="19">
        <f t="shared" ref="AY3" si="13">(SUM($C3:$H3)*AX3)/IF($I3="Liste_1",1,IF($I3="Liste_2",2,IF($I3="Liste_3",3,IF($I3="Liste_4",4,5))))</f>
        <v>0</v>
      </c>
      <c r="AZ3" s="1"/>
      <c r="BA3" s="12"/>
      <c r="BB3" s="19">
        <f t="shared" ref="BB3" si="14">(SUM($C3:$H3)*BA3)/IF($I3="Liste_1",1,IF($I3="Liste_2",2,IF($I3="Liste_3",3,IF($I3="Liste_4",4,5))))</f>
        <v>0</v>
      </c>
      <c r="BC3" s="1"/>
      <c r="BD3" s="12"/>
      <c r="BE3" s="19">
        <f t="shared" ref="BE3" si="15">(SUM($C3:$H3)*BD3)/IF($I3="Liste_1",1,IF($I3="Liste_2",2,IF($I3="Liste_3",3,IF($I3="Liste_4",4,5))))</f>
        <v>0</v>
      </c>
      <c r="BF3" s="1"/>
      <c r="BG3" s="12"/>
      <c r="BH3" s="19">
        <f t="shared" ref="BH3" si="16">(SUM($C3:$H3)*BG3)/IF($I3="Liste_1",1,IF($I3="Liste_2",2,IF($I3="Liste_3",3,IF($I3="Liste_4",4,5))))</f>
        <v>0</v>
      </c>
      <c r="BI3" s="1"/>
    </row>
    <row r="4" spans="1:61" s="1" customFormat="1" ht="45">
      <c r="A4" s="68"/>
      <c r="B4" s="50" t="s">
        <v>37</v>
      </c>
      <c r="C4" s="59"/>
      <c r="D4" s="59"/>
      <c r="E4" s="59">
        <v>0.5</v>
      </c>
      <c r="F4" s="59"/>
      <c r="G4" s="59"/>
      <c r="H4" s="59"/>
      <c r="I4" s="12" t="s">
        <v>11</v>
      </c>
      <c r="J4" s="9" t="str">
        <f>VLOOKUP(Feuil1!I4,Table!F:G,2,FALSE)</f>
        <v>0-1-2</v>
      </c>
      <c r="K4" s="12"/>
      <c r="L4" s="19">
        <f>(SUM($C4:$H4)*K4)/IF($I4="Liste_1",1,IF($I4="Liste_2",2,IF($I4="Liste_3",3,IF($I4="Liste_4",4,5))))</f>
        <v>0</v>
      </c>
      <c r="N4" s="12"/>
      <c r="O4" s="19">
        <f>(SUM($C4:$H4)*N4)/IF($I4="Liste_1",1,IF($I4="Liste_2",2,IF($I4="Liste_3",3,IF($I4="Liste_4",4,5))))</f>
        <v>0</v>
      </c>
      <c r="Q4" s="12"/>
      <c r="R4" s="19">
        <f>(SUM($C4:$H4)*Q4)/IF($I4="Liste_1",1,IF($I4="Liste_2",2,IF($I4="Liste_3",3,IF($I4="Liste_4",4,5))))</f>
        <v>0</v>
      </c>
      <c r="T4" s="12"/>
      <c r="U4" s="19">
        <f>(SUM($C4:$H4)*T4)/IF($I4="Liste_1",1,IF($I4="Liste_2",2,IF($I4="Liste_3",3,IF($I4="Liste_4",4,5))))</f>
        <v>0</v>
      </c>
      <c r="W4" s="12"/>
      <c r="X4" s="19">
        <f>(SUM($C4:$H4)*W4)/IF($I4="Liste_1",1,IF($I4="Liste_2",2,IF($I4="Liste_3",3,IF($I4="Liste_4",4,5))))</f>
        <v>0</v>
      </c>
      <c r="Z4" s="12"/>
      <c r="AA4" s="19">
        <f>(SUM($C4:$H4)*Z4)/IF($I4="Liste_1",1,IF($I4="Liste_2",2,IF($I4="Liste_3",3,IF($I4="Liste_4",4,5))))</f>
        <v>0</v>
      </c>
      <c r="AC4" s="12"/>
      <c r="AD4" s="19">
        <f>(SUM($C4:$H4)*AC4)/IF($I4="Liste_1",1,IF($I4="Liste_2",2,IF($I4="Liste_3",3,IF($I4="Liste_4",4,5))))</f>
        <v>0</v>
      </c>
      <c r="AF4" s="12"/>
      <c r="AG4" s="19">
        <f>(SUM($C4:$H4)*AF4)/IF($I4="Liste_1",1,IF($I4="Liste_2",2,IF($I4="Liste_3",3,IF($I4="Liste_4",4,5))))</f>
        <v>0</v>
      </c>
      <c r="AI4" s="12"/>
      <c r="AJ4" s="19">
        <f>(SUM($C4:$H4)*AI4)/IF($I4="Liste_1",1,IF($I4="Liste_2",2,IF($I4="Liste_3",3,IF($I4="Liste_4",4,5))))</f>
        <v>0</v>
      </c>
      <c r="AL4" s="12"/>
      <c r="AM4" s="19">
        <f>(SUM($C4:$H4)*AL4)/IF($I4="Liste_1",1,IF($I4="Liste_2",2,IF($I4="Liste_3",3,IF($I4="Liste_4",4,5))))</f>
        <v>0</v>
      </c>
      <c r="AO4" s="12"/>
      <c r="AP4" s="19">
        <f>(SUM($C4:$H4)*AO4)/IF($I4="Liste_1",1,IF($I4="Liste_2",2,IF($I4="Liste_3",3,IF($I4="Liste_4",4,5))))</f>
        <v>0</v>
      </c>
      <c r="AR4" s="12"/>
      <c r="AS4" s="19">
        <f>(SUM($C4:$H4)*AR4)/IF($I4="Liste_1",1,IF($I4="Liste_2",2,IF($I4="Liste_3",3,IF($I4="Liste_4",4,5))))</f>
        <v>0</v>
      </c>
      <c r="AU4" s="12"/>
      <c r="AV4" s="19">
        <f>(SUM($C4:$H4)*AU4)/IF($I4="Liste_1",1,IF($I4="Liste_2",2,IF($I4="Liste_3",3,IF($I4="Liste_4",4,5))))</f>
        <v>0</v>
      </c>
      <c r="AX4" s="12"/>
      <c r="AY4" s="19">
        <f>(SUM($C4:$H4)*AX4)/IF($I4="Liste_1",1,IF($I4="Liste_2",2,IF($I4="Liste_3",3,IF($I4="Liste_4",4,5))))</f>
        <v>0</v>
      </c>
      <c r="BA4" s="12"/>
      <c r="BB4" s="19">
        <f>(SUM($C4:$H4)*BA4)/IF($I4="Liste_1",1,IF($I4="Liste_2",2,IF($I4="Liste_3",3,IF($I4="Liste_4",4,5))))</f>
        <v>0</v>
      </c>
      <c r="BD4" s="12"/>
      <c r="BE4" s="19">
        <f>(SUM($C4:$H4)*BD4)/IF($I4="Liste_1",1,IF($I4="Liste_2",2,IF($I4="Liste_3",3,IF($I4="Liste_4",4,5))))</f>
        <v>0</v>
      </c>
      <c r="BG4" s="12"/>
      <c r="BH4" s="19">
        <f>(SUM($C4:$H4)*BG4)/IF($I4="Liste_1",1,IF($I4="Liste_2",2,IF($I4="Liste_3",3,IF($I4="Liste_4",4,5))))</f>
        <v>0</v>
      </c>
    </row>
    <row r="5" spans="1:61" s="1" customFormat="1" ht="45">
      <c r="A5" s="66" t="s">
        <v>35</v>
      </c>
      <c r="B5" s="50" t="s">
        <v>36</v>
      </c>
      <c r="C5" s="59"/>
      <c r="D5" s="59">
        <v>1</v>
      </c>
      <c r="E5" s="59"/>
      <c r="F5" s="59"/>
      <c r="G5" s="59"/>
      <c r="H5" s="59"/>
      <c r="I5" s="12" t="s">
        <v>11</v>
      </c>
      <c r="J5" s="9" t="str">
        <f>VLOOKUP(Feuil1!I5,Table!F:G,2,FALSE)</f>
        <v>0-1-2</v>
      </c>
      <c r="K5" s="12"/>
      <c r="L5" s="19">
        <f t="shared" ref="L5" si="17">(SUM($C5:$H5)*K5)/IF($I5="Liste_1",1,IF($I5="Liste_2",2,IF($I5="Liste_3",3,IF($I5="Liste_4",4,5))))</f>
        <v>0</v>
      </c>
      <c r="N5" s="12"/>
      <c r="O5" s="19">
        <f t="shared" ref="O5" si="18">(SUM($C5:$H5)*N5)/IF($I5="Liste_1",1,IF($I5="Liste_2",2,IF($I5="Liste_3",3,IF($I5="Liste_4",4,5))))</f>
        <v>0</v>
      </c>
      <c r="Q5" s="12"/>
      <c r="R5" s="19">
        <f t="shared" ref="R5" si="19">(SUM($C5:$H5)*Q5)/IF($I5="Liste_1",1,IF($I5="Liste_2",2,IF($I5="Liste_3",3,IF($I5="Liste_4",4,5))))</f>
        <v>0</v>
      </c>
      <c r="T5" s="12"/>
      <c r="U5" s="19">
        <f t="shared" ref="U5" si="20">(SUM($C5:$H5)*T5)/IF($I5="Liste_1",1,IF($I5="Liste_2",2,IF($I5="Liste_3",3,IF($I5="Liste_4",4,5))))</f>
        <v>0</v>
      </c>
      <c r="W5" s="12"/>
      <c r="X5" s="19">
        <f t="shared" ref="X5" si="21">(SUM($C5:$H5)*W5)/IF($I5="Liste_1",1,IF($I5="Liste_2",2,IF($I5="Liste_3",3,IF($I5="Liste_4",4,5))))</f>
        <v>0</v>
      </c>
      <c r="Z5" s="12"/>
      <c r="AA5" s="19">
        <f t="shared" ref="AA5" si="22">(SUM($C5:$H5)*Z5)/IF($I5="Liste_1",1,IF($I5="Liste_2",2,IF($I5="Liste_3",3,IF($I5="Liste_4",4,5))))</f>
        <v>0</v>
      </c>
      <c r="AC5" s="12"/>
      <c r="AD5" s="19">
        <f t="shared" ref="AD5" si="23">(SUM($C5:$H5)*AC5)/IF($I5="Liste_1",1,IF($I5="Liste_2",2,IF($I5="Liste_3",3,IF($I5="Liste_4",4,5))))</f>
        <v>0</v>
      </c>
      <c r="AF5" s="12"/>
      <c r="AG5" s="19">
        <f t="shared" ref="AG5" si="24">(SUM($C5:$H5)*AF5)/IF($I5="Liste_1",1,IF($I5="Liste_2",2,IF($I5="Liste_3",3,IF($I5="Liste_4",4,5))))</f>
        <v>0</v>
      </c>
      <c r="AI5" s="12"/>
      <c r="AJ5" s="19">
        <f t="shared" ref="AJ5" si="25">(SUM($C5:$H5)*AI5)/IF($I5="Liste_1",1,IF($I5="Liste_2",2,IF($I5="Liste_3",3,IF($I5="Liste_4",4,5))))</f>
        <v>0</v>
      </c>
      <c r="AL5" s="12"/>
      <c r="AM5" s="19">
        <f t="shared" ref="AM5" si="26">(SUM($C5:$H5)*AL5)/IF($I5="Liste_1",1,IF($I5="Liste_2",2,IF($I5="Liste_3",3,IF($I5="Liste_4",4,5))))</f>
        <v>0</v>
      </c>
      <c r="AO5" s="12"/>
      <c r="AP5" s="19">
        <f t="shared" ref="AP5" si="27">(SUM($C5:$H5)*AO5)/IF($I5="Liste_1",1,IF($I5="Liste_2",2,IF($I5="Liste_3",3,IF($I5="Liste_4",4,5))))</f>
        <v>0</v>
      </c>
      <c r="AR5" s="12"/>
      <c r="AS5" s="19">
        <f t="shared" ref="AS5" si="28">(SUM($C5:$H5)*AR5)/IF($I5="Liste_1",1,IF($I5="Liste_2",2,IF($I5="Liste_3",3,IF($I5="Liste_4",4,5))))</f>
        <v>0</v>
      </c>
      <c r="AU5" s="12"/>
      <c r="AV5" s="19">
        <f t="shared" ref="AV5" si="29">(SUM($C5:$H5)*AU5)/IF($I5="Liste_1",1,IF($I5="Liste_2",2,IF($I5="Liste_3",3,IF($I5="Liste_4",4,5))))</f>
        <v>0</v>
      </c>
      <c r="AX5" s="12"/>
      <c r="AY5" s="19">
        <f t="shared" ref="AY5" si="30">(SUM($C5:$H5)*AX5)/IF($I5="Liste_1",1,IF($I5="Liste_2",2,IF($I5="Liste_3",3,IF($I5="Liste_4",4,5))))</f>
        <v>0</v>
      </c>
      <c r="BA5" s="12"/>
      <c r="BB5" s="19">
        <f t="shared" ref="BB5" si="31">(SUM($C5:$H5)*BA5)/IF($I5="Liste_1",1,IF($I5="Liste_2",2,IF($I5="Liste_3",3,IF($I5="Liste_4",4,5))))</f>
        <v>0</v>
      </c>
      <c r="BD5" s="12"/>
      <c r="BE5" s="19">
        <f t="shared" ref="BE5" si="32">(SUM($C5:$H5)*BD5)/IF($I5="Liste_1",1,IF($I5="Liste_2",2,IF($I5="Liste_3",3,IF($I5="Liste_4",4,5))))</f>
        <v>0</v>
      </c>
      <c r="BG5" s="12"/>
      <c r="BH5" s="19">
        <f t="shared" ref="BH5" si="33">(SUM($C5:$H5)*BG5)/IF($I5="Liste_1",1,IF($I5="Liste_2",2,IF($I5="Liste_3",3,IF($I5="Liste_4",4,5))))</f>
        <v>0</v>
      </c>
    </row>
    <row r="6" spans="1:61" s="1" customFormat="1" ht="45">
      <c r="A6" s="67"/>
      <c r="B6" s="50" t="s">
        <v>38</v>
      </c>
      <c r="C6" s="59"/>
      <c r="D6" s="59"/>
      <c r="E6" s="59">
        <v>1</v>
      </c>
      <c r="F6" s="59"/>
      <c r="G6" s="59"/>
      <c r="H6" s="59"/>
      <c r="I6" s="12" t="s">
        <v>11</v>
      </c>
      <c r="J6" s="9" t="str">
        <f>VLOOKUP(Feuil1!I6,Table!F:G,2,FALSE)</f>
        <v>0-1-2</v>
      </c>
      <c r="K6" s="12"/>
      <c r="L6" s="19">
        <f>(SUM($C6:$H6)*K6)/IF($I6="Liste_1",1,IF($I6="Liste_2",2,IF($I6="Liste_3",3,IF($I6="Liste_4",4,5))))</f>
        <v>0</v>
      </c>
      <c r="N6" s="12"/>
      <c r="O6" s="19">
        <f>(SUM($C6:$H6)*N6)/IF($I6="Liste_1",1,IF($I6="Liste_2",2,IF($I6="Liste_3",3,IF($I6="Liste_4",4,5))))</f>
        <v>0</v>
      </c>
      <c r="Q6" s="12"/>
      <c r="R6" s="19">
        <f>(SUM($C6:$H6)*Q6)/IF($I6="Liste_1",1,IF($I6="Liste_2",2,IF($I6="Liste_3",3,IF($I6="Liste_4",4,5))))</f>
        <v>0</v>
      </c>
      <c r="T6" s="12"/>
      <c r="U6" s="19">
        <f>(SUM($C6:$H6)*T6)/IF($I6="Liste_1",1,IF($I6="Liste_2",2,IF($I6="Liste_3",3,IF($I6="Liste_4",4,5))))</f>
        <v>0</v>
      </c>
      <c r="W6" s="12"/>
      <c r="X6" s="19">
        <f>(SUM($C6:$H6)*W6)/IF($I6="Liste_1",1,IF($I6="Liste_2",2,IF($I6="Liste_3",3,IF($I6="Liste_4",4,5))))</f>
        <v>0</v>
      </c>
      <c r="Z6" s="12"/>
      <c r="AA6" s="19">
        <f>(SUM($C6:$H6)*Z6)/IF($I6="Liste_1",1,IF($I6="Liste_2",2,IF($I6="Liste_3",3,IF($I6="Liste_4",4,5))))</f>
        <v>0</v>
      </c>
      <c r="AC6" s="12"/>
      <c r="AD6" s="19">
        <f>(SUM($C6:$H6)*AC6)/IF($I6="Liste_1",1,IF($I6="Liste_2",2,IF($I6="Liste_3",3,IF($I6="Liste_4",4,5))))</f>
        <v>0</v>
      </c>
      <c r="AF6" s="12"/>
      <c r="AG6" s="19">
        <f>(SUM($C6:$H6)*AF6)/IF($I6="Liste_1",1,IF($I6="Liste_2",2,IF($I6="Liste_3",3,IF($I6="Liste_4",4,5))))</f>
        <v>0</v>
      </c>
      <c r="AI6" s="12"/>
      <c r="AJ6" s="19">
        <f>(SUM($C6:$H6)*AI6)/IF($I6="Liste_1",1,IF($I6="Liste_2",2,IF($I6="Liste_3",3,IF($I6="Liste_4",4,5))))</f>
        <v>0</v>
      </c>
      <c r="AL6" s="12"/>
      <c r="AM6" s="19">
        <f>(SUM($C6:$H6)*AL6)/IF($I6="Liste_1",1,IF($I6="Liste_2",2,IF($I6="Liste_3",3,IF($I6="Liste_4",4,5))))</f>
        <v>0</v>
      </c>
      <c r="AO6" s="12"/>
      <c r="AP6" s="19">
        <f>(SUM($C6:$H6)*AO6)/IF($I6="Liste_1",1,IF($I6="Liste_2",2,IF($I6="Liste_3",3,IF($I6="Liste_4",4,5))))</f>
        <v>0</v>
      </c>
      <c r="AR6" s="12"/>
      <c r="AS6" s="19">
        <f>(SUM($C6:$H6)*AR6)/IF($I6="Liste_1",1,IF($I6="Liste_2",2,IF($I6="Liste_3",3,IF($I6="Liste_4",4,5))))</f>
        <v>0</v>
      </c>
      <c r="AU6" s="12"/>
      <c r="AV6" s="19">
        <f>(SUM($C6:$H6)*AU6)/IF($I6="Liste_1",1,IF($I6="Liste_2",2,IF($I6="Liste_3",3,IF($I6="Liste_4",4,5))))</f>
        <v>0</v>
      </c>
      <c r="AX6" s="12"/>
      <c r="AY6" s="19">
        <f>(SUM($C6:$H6)*AX6)/IF($I6="Liste_1",1,IF($I6="Liste_2",2,IF($I6="Liste_3",3,IF($I6="Liste_4",4,5))))</f>
        <v>0</v>
      </c>
      <c r="BA6" s="12"/>
      <c r="BB6" s="19">
        <f>(SUM($C6:$H6)*BA6)/IF($I6="Liste_1",1,IF($I6="Liste_2",2,IF($I6="Liste_3",3,IF($I6="Liste_4",4,5))))</f>
        <v>0</v>
      </c>
      <c r="BD6" s="12"/>
      <c r="BE6" s="19">
        <f>(SUM($C6:$H6)*BD6)/IF($I6="Liste_1",1,IF($I6="Liste_2",2,IF($I6="Liste_3",3,IF($I6="Liste_4",4,5))))</f>
        <v>0</v>
      </c>
      <c r="BG6" s="12"/>
      <c r="BH6" s="19">
        <f>(SUM($C6:$H6)*BG6)/IF($I6="Liste_1",1,IF($I6="Liste_2",2,IF($I6="Liste_3",3,IF($I6="Liste_4",4,5))))</f>
        <v>0</v>
      </c>
    </row>
    <row r="7" spans="1:61" s="1" customFormat="1" ht="45">
      <c r="A7" s="68"/>
      <c r="B7" s="50" t="s">
        <v>70</v>
      </c>
      <c r="C7" s="59"/>
      <c r="D7" s="59"/>
      <c r="E7" s="59"/>
      <c r="F7" s="59"/>
      <c r="G7" s="59">
        <v>1</v>
      </c>
      <c r="H7" s="59"/>
      <c r="I7" s="12" t="s">
        <v>11</v>
      </c>
      <c r="J7" s="9" t="str">
        <f>VLOOKUP(Feuil1!I7,Table!F:G,2,FALSE)</f>
        <v>0-1-2</v>
      </c>
      <c r="K7" s="12"/>
      <c r="L7" s="19">
        <f t="shared" ref="L7" si="34">(SUM($C7:$H7)*K7)/IF($I7="Liste_1",1,IF($I7="Liste_2",2,IF($I7="Liste_3",3,IF($I7="Liste_4",4,5))))</f>
        <v>0</v>
      </c>
      <c r="N7" s="12"/>
      <c r="O7" s="19">
        <f t="shared" ref="O7" si="35">(SUM($C7:$H7)*N7)/IF($I7="Liste_1",1,IF($I7="Liste_2",2,IF($I7="Liste_3",3,IF($I7="Liste_4",4,5))))</f>
        <v>0</v>
      </c>
      <c r="Q7" s="12"/>
      <c r="R7" s="19">
        <f t="shared" ref="R7" si="36">(SUM($C7:$H7)*Q7)/IF($I7="Liste_1",1,IF($I7="Liste_2",2,IF($I7="Liste_3",3,IF($I7="Liste_4",4,5))))</f>
        <v>0</v>
      </c>
      <c r="T7" s="12"/>
      <c r="U7" s="19">
        <f t="shared" ref="U7" si="37">(SUM($C7:$H7)*T7)/IF($I7="Liste_1",1,IF($I7="Liste_2",2,IF($I7="Liste_3",3,IF($I7="Liste_4",4,5))))</f>
        <v>0</v>
      </c>
      <c r="W7" s="12"/>
      <c r="X7" s="19">
        <f t="shared" ref="X7" si="38">(SUM($C7:$H7)*W7)/IF($I7="Liste_1",1,IF($I7="Liste_2",2,IF($I7="Liste_3",3,IF($I7="Liste_4",4,5))))</f>
        <v>0</v>
      </c>
      <c r="Z7" s="12"/>
      <c r="AA7" s="19">
        <f t="shared" ref="AA7" si="39">(SUM($C7:$H7)*Z7)/IF($I7="Liste_1",1,IF($I7="Liste_2",2,IF($I7="Liste_3",3,IF($I7="Liste_4",4,5))))</f>
        <v>0</v>
      </c>
      <c r="AC7" s="12"/>
      <c r="AD7" s="19">
        <f t="shared" ref="AD7" si="40">(SUM($C7:$H7)*AC7)/IF($I7="Liste_1",1,IF($I7="Liste_2",2,IF($I7="Liste_3",3,IF($I7="Liste_4",4,5))))</f>
        <v>0</v>
      </c>
      <c r="AF7" s="12"/>
      <c r="AG7" s="19">
        <f t="shared" ref="AG7" si="41">(SUM($C7:$H7)*AF7)/IF($I7="Liste_1",1,IF($I7="Liste_2",2,IF($I7="Liste_3",3,IF($I7="Liste_4",4,5))))</f>
        <v>0</v>
      </c>
      <c r="AI7" s="12"/>
      <c r="AJ7" s="19">
        <f t="shared" ref="AJ7" si="42">(SUM($C7:$H7)*AI7)/IF($I7="Liste_1",1,IF($I7="Liste_2",2,IF($I7="Liste_3",3,IF($I7="Liste_4",4,5))))</f>
        <v>0</v>
      </c>
      <c r="AL7" s="12"/>
      <c r="AM7" s="19">
        <f t="shared" ref="AM7" si="43">(SUM($C7:$H7)*AL7)/IF($I7="Liste_1",1,IF($I7="Liste_2",2,IF($I7="Liste_3",3,IF($I7="Liste_4",4,5))))</f>
        <v>0</v>
      </c>
      <c r="AO7" s="12"/>
      <c r="AP7" s="19">
        <f t="shared" ref="AP7" si="44">(SUM($C7:$H7)*AO7)/IF($I7="Liste_1",1,IF($I7="Liste_2",2,IF($I7="Liste_3",3,IF($I7="Liste_4",4,5))))</f>
        <v>0</v>
      </c>
      <c r="AR7" s="12"/>
      <c r="AS7" s="19">
        <f t="shared" ref="AS7" si="45">(SUM($C7:$H7)*AR7)/IF($I7="Liste_1",1,IF($I7="Liste_2",2,IF($I7="Liste_3",3,IF($I7="Liste_4",4,5))))</f>
        <v>0</v>
      </c>
      <c r="AU7" s="12"/>
      <c r="AV7" s="19">
        <f t="shared" ref="AV7" si="46">(SUM($C7:$H7)*AU7)/IF($I7="Liste_1",1,IF($I7="Liste_2",2,IF($I7="Liste_3",3,IF($I7="Liste_4",4,5))))</f>
        <v>0</v>
      </c>
      <c r="AX7" s="12"/>
      <c r="AY7" s="19">
        <f t="shared" ref="AY7" si="47">(SUM($C7:$H7)*AX7)/IF($I7="Liste_1",1,IF($I7="Liste_2",2,IF($I7="Liste_3",3,IF($I7="Liste_4",4,5))))</f>
        <v>0</v>
      </c>
      <c r="BA7" s="12"/>
      <c r="BB7" s="19">
        <f t="shared" ref="BB7" si="48">(SUM($C7:$H7)*BA7)/IF($I7="Liste_1",1,IF($I7="Liste_2",2,IF($I7="Liste_3",3,IF($I7="Liste_4",4,5))))</f>
        <v>0</v>
      </c>
      <c r="BD7" s="12"/>
      <c r="BE7" s="19">
        <f t="shared" ref="BE7" si="49">(SUM($C7:$H7)*BD7)/IF($I7="Liste_1",1,IF($I7="Liste_2",2,IF($I7="Liste_3",3,IF($I7="Liste_4",4,5))))</f>
        <v>0</v>
      </c>
      <c r="BG7" s="12"/>
      <c r="BH7" s="19">
        <f t="shared" ref="BH7" si="50">(SUM($C7:$H7)*BG7)/IF($I7="Liste_1",1,IF($I7="Liste_2",2,IF($I7="Liste_3",3,IF($I7="Liste_4",4,5))))</f>
        <v>0</v>
      </c>
    </row>
    <row r="8" spans="1:61" s="1" customFormat="1" ht="45">
      <c r="A8" s="66" t="s">
        <v>39</v>
      </c>
      <c r="B8" s="50" t="s">
        <v>40</v>
      </c>
      <c r="C8" s="59">
        <v>0.25</v>
      </c>
      <c r="D8" s="59"/>
      <c r="E8" s="59"/>
      <c r="F8" s="59"/>
      <c r="G8" s="59"/>
      <c r="H8" s="59"/>
      <c r="I8" s="12" t="s">
        <v>11</v>
      </c>
      <c r="J8" s="9" t="str">
        <f>VLOOKUP(Feuil1!I8,Table!F:G,2,FALSE)</f>
        <v>0-1-2</v>
      </c>
      <c r="K8" s="12"/>
      <c r="L8" s="19">
        <f>(SUM($C8:$H8)*K8)/IF($I8="Liste_1",1,IF($I8="Liste_2",2,IF($I8="Liste_3",3,IF($I8="Liste_4",4,5))))</f>
        <v>0</v>
      </c>
      <c r="N8" s="12"/>
      <c r="O8" s="19">
        <f>(SUM($C8:$H8)*N8)/IF($I8="Liste_1",1,IF($I8="Liste_2",2,IF($I8="Liste_3",3,IF($I8="Liste_4",4,5))))</f>
        <v>0</v>
      </c>
      <c r="Q8" s="12"/>
      <c r="R8" s="19">
        <f>(SUM($C8:$H8)*Q8)/IF($I8="Liste_1",1,IF($I8="Liste_2",2,IF($I8="Liste_3",3,IF($I8="Liste_4",4,5))))</f>
        <v>0</v>
      </c>
      <c r="T8" s="12"/>
      <c r="U8" s="19">
        <f>(SUM($C8:$H8)*T8)/IF($I8="Liste_1",1,IF($I8="Liste_2",2,IF($I8="Liste_3",3,IF($I8="Liste_4",4,5))))</f>
        <v>0</v>
      </c>
      <c r="W8" s="12"/>
      <c r="X8" s="19">
        <f>(SUM($C8:$H8)*W8)/IF($I8="Liste_1",1,IF($I8="Liste_2",2,IF($I8="Liste_3",3,IF($I8="Liste_4",4,5))))</f>
        <v>0</v>
      </c>
      <c r="Z8" s="12"/>
      <c r="AA8" s="19">
        <f>(SUM($C8:$H8)*Z8)/IF($I8="Liste_1",1,IF($I8="Liste_2",2,IF($I8="Liste_3",3,IF($I8="Liste_4",4,5))))</f>
        <v>0</v>
      </c>
      <c r="AC8" s="12"/>
      <c r="AD8" s="19">
        <f>(SUM($C8:$H8)*AC8)/IF($I8="Liste_1",1,IF($I8="Liste_2",2,IF($I8="Liste_3",3,IF($I8="Liste_4",4,5))))</f>
        <v>0</v>
      </c>
      <c r="AF8" s="12"/>
      <c r="AG8" s="19">
        <f>(SUM($C8:$H8)*AF8)/IF($I8="Liste_1",1,IF($I8="Liste_2",2,IF($I8="Liste_3",3,IF($I8="Liste_4",4,5))))</f>
        <v>0</v>
      </c>
      <c r="AI8" s="12"/>
      <c r="AJ8" s="19">
        <f>(SUM($C8:$H8)*AI8)/IF($I8="Liste_1",1,IF($I8="Liste_2",2,IF($I8="Liste_3",3,IF($I8="Liste_4",4,5))))</f>
        <v>0</v>
      </c>
      <c r="AL8" s="12"/>
      <c r="AM8" s="19">
        <f>(SUM($C8:$H8)*AL8)/IF($I8="Liste_1",1,IF($I8="Liste_2",2,IF($I8="Liste_3",3,IF($I8="Liste_4",4,5))))</f>
        <v>0</v>
      </c>
      <c r="AO8" s="12"/>
      <c r="AP8" s="19">
        <f>(SUM($C8:$H8)*AO8)/IF($I8="Liste_1",1,IF($I8="Liste_2",2,IF($I8="Liste_3",3,IF($I8="Liste_4",4,5))))</f>
        <v>0</v>
      </c>
      <c r="AR8" s="12"/>
      <c r="AS8" s="19">
        <f>(SUM($C8:$H8)*AR8)/IF($I8="Liste_1",1,IF($I8="Liste_2",2,IF($I8="Liste_3",3,IF($I8="Liste_4",4,5))))</f>
        <v>0</v>
      </c>
      <c r="AU8" s="12"/>
      <c r="AV8" s="19">
        <f>(SUM($C8:$H8)*AU8)/IF($I8="Liste_1",1,IF($I8="Liste_2",2,IF($I8="Liste_3",3,IF($I8="Liste_4",4,5))))</f>
        <v>0</v>
      </c>
      <c r="AX8" s="12"/>
      <c r="AY8" s="19">
        <f>(SUM($C8:$H8)*AX8)/IF($I8="Liste_1",1,IF($I8="Liste_2",2,IF($I8="Liste_3",3,IF($I8="Liste_4",4,5))))</f>
        <v>0</v>
      </c>
      <c r="BA8" s="12"/>
      <c r="BB8" s="19">
        <f>(SUM($C8:$H8)*BA8)/IF($I8="Liste_1",1,IF($I8="Liste_2",2,IF($I8="Liste_3",3,IF($I8="Liste_4",4,5))))</f>
        <v>0</v>
      </c>
      <c r="BD8" s="12"/>
      <c r="BE8" s="19">
        <f>(SUM($C8:$H8)*BD8)/IF($I8="Liste_1",1,IF($I8="Liste_2",2,IF($I8="Liste_3",3,IF($I8="Liste_4",4,5))))</f>
        <v>0</v>
      </c>
      <c r="BG8" s="12"/>
      <c r="BH8" s="19">
        <f>(SUM($C8:$H8)*BG8)/IF($I8="Liste_1",1,IF($I8="Liste_2",2,IF($I8="Liste_3",3,IF($I8="Liste_4",4,5))))</f>
        <v>0</v>
      </c>
    </row>
    <row r="9" spans="1:61" s="1" customFormat="1" ht="45">
      <c r="A9" s="68"/>
      <c r="B9" s="50" t="s">
        <v>41</v>
      </c>
      <c r="C9" s="59"/>
      <c r="D9" s="59"/>
      <c r="E9" s="59">
        <v>0.25</v>
      </c>
      <c r="F9" s="59"/>
      <c r="G9" s="59"/>
      <c r="H9" s="59"/>
      <c r="I9" s="12" t="s">
        <v>11</v>
      </c>
      <c r="J9" s="9" t="str">
        <f>VLOOKUP(Feuil1!I9,Table!F:G,2,FALSE)</f>
        <v>0-1-2</v>
      </c>
      <c r="K9" s="12"/>
      <c r="L9" s="19">
        <f t="shared" ref="L9" si="51">(SUM($C9:$H9)*K9)/IF($I9="Liste_1",1,IF($I9="Liste_2",2,IF($I9="Liste_3",3,IF($I9="Liste_4",4,5))))</f>
        <v>0</v>
      </c>
      <c r="N9" s="12"/>
      <c r="O9" s="19">
        <f t="shared" ref="O9" si="52">(SUM($C9:$H9)*N9)/IF($I9="Liste_1",1,IF($I9="Liste_2",2,IF($I9="Liste_3",3,IF($I9="Liste_4",4,5))))</f>
        <v>0</v>
      </c>
      <c r="Q9" s="12"/>
      <c r="R9" s="19">
        <f t="shared" ref="R9" si="53">(SUM($C9:$H9)*Q9)/IF($I9="Liste_1",1,IF($I9="Liste_2",2,IF($I9="Liste_3",3,IF($I9="Liste_4",4,5))))</f>
        <v>0</v>
      </c>
      <c r="T9" s="12"/>
      <c r="U9" s="19">
        <f t="shared" ref="U9" si="54">(SUM($C9:$H9)*T9)/IF($I9="Liste_1",1,IF($I9="Liste_2",2,IF($I9="Liste_3",3,IF($I9="Liste_4",4,5))))</f>
        <v>0</v>
      </c>
      <c r="W9" s="12"/>
      <c r="X9" s="19">
        <f t="shared" ref="X9" si="55">(SUM($C9:$H9)*W9)/IF($I9="Liste_1",1,IF($I9="Liste_2",2,IF($I9="Liste_3",3,IF($I9="Liste_4",4,5))))</f>
        <v>0</v>
      </c>
      <c r="Z9" s="12"/>
      <c r="AA9" s="19">
        <f t="shared" ref="AA9" si="56">(SUM($C9:$H9)*Z9)/IF($I9="Liste_1",1,IF($I9="Liste_2",2,IF($I9="Liste_3",3,IF($I9="Liste_4",4,5))))</f>
        <v>0</v>
      </c>
      <c r="AC9" s="12"/>
      <c r="AD9" s="19">
        <f t="shared" ref="AD9" si="57">(SUM($C9:$H9)*AC9)/IF($I9="Liste_1",1,IF($I9="Liste_2",2,IF($I9="Liste_3",3,IF($I9="Liste_4",4,5))))</f>
        <v>0</v>
      </c>
      <c r="AF9" s="12"/>
      <c r="AG9" s="19">
        <f t="shared" ref="AG9" si="58">(SUM($C9:$H9)*AF9)/IF($I9="Liste_1",1,IF($I9="Liste_2",2,IF($I9="Liste_3",3,IF($I9="Liste_4",4,5))))</f>
        <v>0</v>
      </c>
      <c r="AI9" s="12"/>
      <c r="AJ9" s="19">
        <f t="shared" ref="AJ9" si="59">(SUM($C9:$H9)*AI9)/IF($I9="Liste_1",1,IF($I9="Liste_2",2,IF($I9="Liste_3",3,IF($I9="Liste_4",4,5))))</f>
        <v>0</v>
      </c>
      <c r="AL9" s="12"/>
      <c r="AM9" s="19">
        <f t="shared" ref="AM9" si="60">(SUM($C9:$H9)*AL9)/IF($I9="Liste_1",1,IF($I9="Liste_2",2,IF($I9="Liste_3",3,IF($I9="Liste_4",4,5))))</f>
        <v>0</v>
      </c>
      <c r="AO9" s="12"/>
      <c r="AP9" s="19">
        <f t="shared" ref="AP9" si="61">(SUM($C9:$H9)*AO9)/IF($I9="Liste_1",1,IF($I9="Liste_2",2,IF($I9="Liste_3",3,IF($I9="Liste_4",4,5))))</f>
        <v>0</v>
      </c>
      <c r="AR9" s="12"/>
      <c r="AS9" s="19">
        <f t="shared" ref="AS9" si="62">(SUM($C9:$H9)*AR9)/IF($I9="Liste_1",1,IF($I9="Liste_2",2,IF($I9="Liste_3",3,IF($I9="Liste_4",4,5))))</f>
        <v>0</v>
      </c>
      <c r="AU9" s="12"/>
      <c r="AV9" s="19">
        <f t="shared" ref="AV9" si="63">(SUM($C9:$H9)*AU9)/IF($I9="Liste_1",1,IF($I9="Liste_2",2,IF($I9="Liste_3",3,IF($I9="Liste_4",4,5))))</f>
        <v>0</v>
      </c>
      <c r="AX9" s="12"/>
      <c r="AY9" s="19">
        <f t="shared" ref="AY9" si="64">(SUM($C9:$H9)*AX9)/IF($I9="Liste_1",1,IF($I9="Liste_2",2,IF($I9="Liste_3",3,IF($I9="Liste_4",4,5))))</f>
        <v>0</v>
      </c>
      <c r="BA9" s="12"/>
      <c r="BB9" s="19">
        <f t="shared" ref="BB9" si="65">(SUM($C9:$H9)*BA9)/IF($I9="Liste_1",1,IF($I9="Liste_2",2,IF($I9="Liste_3",3,IF($I9="Liste_4",4,5))))</f>
        <v>0</v>
      </c>
      <c r="BD9" s="12"/>
      <c r="BE9" s="19">
        <f t="shared" ref="BE9" si="66">(SUM($C9:$H9)*BD9)/IF($I9="Liste_1",1,IF($I9="Liste_2",2,IF($I9="Liste_3",3,IF($I9="Liste_4",4,5))))</f>
        <v>0</v>
      </c>
      <c r="BG9" s="12"/>
      <c r="BH9" s="19">
        <f t="shared" ref="BH9" si="67">(SUM($C9:$H9)*BG9)/IF($I9="Liste_1",1,IF($I9="Liste_2",2,IF($I9="Liste_3",3,IF($I9="Liste_4",4,5))))</f>
        <v>0</v>
      </c>
    </row>
    <row r="10" spans="1:61" s="1" customFormat="1" ht="45">
      <c r="A10" s="66" t="s">
        <v>42</v>
      </c>
      <c r="B10" s="50" t="s">
        <v>43</v>
      </c>
      <c r="C10" s="59"/>
      <c r="D10" s="59">
        <v>0.5</v>
      </c>
      <c r="E10" s="59"/>
      <c r="F10" s="59"/>
      <c r="G10" s="59"/>
      <c r="H10" s="59"/>
      <c r="I10" s="12" t="s">
        <v>11</v>
      </c>
      <c r="J10" s="9" t="str">
        <f>VLOOKUP(Feuil1!I10,Table!F:G,2,FALSE)</f>
        <v>0-1-2</v>
      </c>
      <c r="K10" s="12"/>
      <c r="L10" s="19">
        <f>(SUM($C10:$H10)*K10)/IF($I10="Liste_1",1,IF($I10="Liste_2",2,IF($I10="Liste_3",3,IF($I10="Liste_4",4,5))))</f>
        <v>0</v>
      </c>
      <c r="N10" s="12"/>
      <c r="O10" s="19">
        <f>(SUM($C10:$H10)*N10)/IF($I10="Liste_1",1,IF($I10="Liste_2",2,IF($I10="Liste_3",3,IF($I10="Liste_4",4,5))))</f>
        <v>0</v>
      </c>
      <c r="Q10" s="12"/>
      <c r="R10" s="19">
        <f>(SUM($C10:$H10)*Q10)/IF($I10="Liste_1",1,IF($I10="Liste_2",2,IF($I10="Liste_3",3,IF($I10="Liste_4",4,5))))</f>
        <v>0</v>
      </c>
      <c r="T10" s="12"/>
      <c r="U10" s="19">
        <f>(SUM($C10:$H10)*T10)/IF($I10="Liste_1",1,IF($I10="Liste_2",2,IF($I10="Liste_3",3,IF($I10="Liste_4",4,5))))</f>
        <v>0</v>
      </c>
      <c r="W10" s="12"/>
      <c r="X10" s="19">
        <f>(SUM($C10:$H10)*W10)/IF($I10="Liste_1",1,IF($I10="Liste_2",2,IF($I10="Liste_3",3,IF($I10="Liste_4",4,5))))</f>
        <v>0</v>
      </c>
      <c r="Z10" s="12"/>
      <c r="AA10" s="19">
        <f>(SUM($C10:$H10)*Z10)/IF($I10="Liste_1",1,IF($I10="Liste_2",2,IF($I10="Liste_3",3,IF($I10="Liste_4",4,5))))</f>
        <v>0</v>
      </c>
      <c r="AC10" s="12"/>
      <c r="AD10" s="19">
        <f>(SUM($C10:$H10)*AC10)/IF($I10="Liste_1",1,IF($I10="Liste_2",2,IF($I10="Liste_3",3,IF($I10="Liste_4",4,5))))</f>
        <v>0</v>
      </c>
      <c r="AF10" s="12"/>
      <c r="AG10" s="19">
        <f>(SUM($C10:$H10)*AF10)/IF($I10="Liste_1",1,IF($I10="Liste_2",2,IF($I10="Liste_3",3,IF($I10="Liste_4",4,5))))</f>
        <v>0</v>
      </c>
      <c r="AI10" s="12"/>
      <c r="AJ10" s="19">
        <f>(SUM($C10:$H10)*AI10)/IF($I10="Liste_1",1,IF($I10="Liste_2",2,IF($I10="Liste_3",3,IF($I10="Liste_4",4,5))))</f>
        <v>0</v>
      </c>
      <c r="AL10" s="12"/>
      <c r="AM10" s="19">
        <f>(SUM($C10:$H10)*AL10)/IF($I10="Liste_1",1,IF($I10="Liste_2",2,IF($I10="Liste_3",3,IF($I10="Liste_4",4,5))))</f>
        <v>0</v>
      </c>
      <c r="AO10" s="12"/>
      <c r="AP10" s="19">
        <f>(SUM($C10:$H10)*AO10)/IF($I10="Liste_1",1,IF($I10="Liste_2",2,IF($I10="Liste_3",3,IF($I10="Liste_4",4,5))))</f>
        <v>0</v>
      </c>
      <c r="AR10" s="12"/>
      <c r="AS10" s="19">
        <f>(SUM($C10:$H10)*AR10)/IF($I10="Liste_1",1,IF($I10="Liste_2",2,IF($I10="Liste_3",3,IF($I10="Liste_4",4,5))))</f>
        <v>0</v>
      </c>
      <c r="AU10" s="12"/>
      <c r="AV10" s="19">
        <f>(SUM($C10:$H10)*AU10)/IF($I10="Liste_1",1,IF($I10="Liste_2",2,IF($I10="Liste_3",3,IF($I10="Liste_4",4,5))))</f>
        <v>0</v>
      </c>
      <c r="AX10" s="12"/>
      <c r="AY10" s="19">
        <f>(SUM($C10:$H10)*AX10)/IF($I10="Liste_1",1,IF($I10="Liste_2",2,IF($I10="Liste_3",3,IF($I10="Liste_4",4,5))))</f>
        <v>0</v>
      </c>
      <c r="BA10" s="12"/>
      <c r="BB10" s="19">
        <f>(SUM($C10:$H10)*BA10)/IF($I10="Liste_1",1,IF($I10="Liste_2",2,IF($I10="Liste_3",3,IF($I10="Liste_4",4,5))))</f>
        <v>0</v>
      </c>
      <c r="BD10" s="12"/>
      <c r="BE10" s="19">
        <f>(SUM($C10:$H10)*BD10)/IF($I10="Liste_1",1,IF($I10="Liste_2",2,IF($I10="Liste_3",3,IF($I10="Liste_4",4,5))))</f>
        <v>0</v>
      </c>
      <c r="BG10" s="12"/>
      <c r="BH10" s="19">
        <f>(SUM($C10:$H10)*BG10)/IF($I10="Liste_1",1,IF($I10="Liste_2",2,IF($I10="Liste_3",3,IF($I10="Liste_4",4,5))))</f>
        <v>0</v>
      </c>
    </row>
    <row r="11" spans="1:61" s="1" customFormat="1" ht="45">
      <c r="A11" s="67"/>
      <c r="B11" s="50" t="s">
        <v>44</v>
      </c>
      <c r="C11" s="59"/>
      <c r="D11" s="59"/>
      <c r="E11" s="59">
        <v>1</v>
      </c>
      <c r="F11" s="59"/>
      <c r="G11" s="59"/>
      <c r="H11" s="59"/>
      <c r="I11" s="12" t="s">
        <v>11</v>
      </c>
      <c r="J11" s="9" t="str">
        <f>VLOOKUP(Feuil1!I11,Table!F:G,2,FALSE)</f>
        <v>0-1-2</v>
      </c>
      <c r="K11" s="12"/>
      <c r="L11" s="19">
        <f t="shared" ref="L11" si="68">(SUM($C11:$H11)*K11)/IF($I11="Liste_1",1,IF($I11="Liste_2",2,IF($I11="Liste_3",3,IF($I11="Liste_4",4,5))))</f>
        <v>0</v>
      </c>
      <c r="N11" s="12"/>
      <c r="O11" s="19">
        <f t="shared" ref="O11" si="69">(SUM($C11:$H11)*N11)/IF($I11="Liste_1",1,IF($I11="Liste_2",2,IF($I11="Liste_3",3,IF($I11="Liste_4",4,5))))</f>
        <v>0</v>
      </c>
      <c r="Q11" s="12"/>
      <c r="R11" s="19">
        <f t="shared" ref="R11" si="70">(SUM($C11:$H11)*Q11)/IF($I11="Liste_1",1,IF($I11="Liste_2",2,IF($I11="Liste_3",3,IF($I11="Liste_4",4,5))))</f>
        <v>0</v>
      </c>
      <c r="T11" s="12"/>
      <c r="U11" s="19">
        <f t="shared" ref="U11" si="71">(SUM($C11:$H11)*T11)/IF($I11="Liste_1",1,IF($I11="Liste_2",2,IF($I11="Liste_3",3,IF($I11="Liste_4",4,5))))</f>
        <v>0</v>
      </c>
      <c r="W11" s="12"/>
      <c r="X11" s="19">
        <f t="shared" ref="X11" si="72">(SUM($C11:$H11)*W11)/IF($I11="Liste_1",1,IF($I11="Liste_2",2,IF($I11="Liste_3",3,IF($I11="Liste_4",4,5))))</f>
        <v>0</v>
      </c>
      <c r="Z11" s="12"/>
      <c r="AA11" s="19">
        <f t="shared" ref="AA11" si="73">(SUM($C11:$H11)*Z11)/IF($I11="Liste_1",1,IF($I11="Liste_2",2,IF($I11="Liste_3",3,IF($I11="Liste_4",4,5))))</f>
        <v>0</v>
      </c>
      <c r="AC11" s="12"/>
      <c r="AD11" s="19">
        <f t="shared" ref="AD11" si="74">(SUM($C11:$H11)*AC11)/IF($I11="Liste_1",1,IF($I11="Liste_2",2,IF($I11="Liste_3",3,IF($I11="Liste_4",4,5))))</f>
        <v>0</v>
      </c>
      <c r="AF11" s="12"/>
      <c r="AG11" s="19">
        <f t="shared" ref="AG11" si="75">(SUM($C11:$H11)*AF11)/IF($I11="Liste_1",1,IF($I11="Liste_2",2,IF($I11="Liste_3",3,IF($I11="Liste_4",4,5))))</f>
        <v>0</v>
      </c>
      <c r="AI11" s="12"/>
      <c r="AJ11" s="19">
        <f t="shared" ref="AJ11" si="76">(SUM($C11:$H11)*AI11)/IF($I11="Liste_1",1,IF($I11="Liste_2",2,IF($I11="Liste_3",3,IF($I11="Liste_4",4,5))))</f>
        <v>0</v>
      </c>
      <c r="AL11" s="12"/>
      <c r="AM11" s="19">
        <f t="shared" ref="AM11" si="77">(SUM($C11:$H11)*AL11)/IF($I11="Liste_1",1,IF($I11="Liste_2",2,IF($I11="Liste_3",3,IF($I11="Liste_4",4,5))))</f>
        <v>0</v>
      </c>
      <c r="AO11" s="12"/>
      <c r="AP11" s="19">
        <f t="shared" ref="AP11" si="78">(SUM($C11:$H11)*AO11)/IF($I11="Liste_1",1,IF($I11="Liste_2",2,IF($I11="Liste_3",3,IF($I11="Liste_4",4,5))))</f>
        <v>0</v>
      </c>
      <c r="AR11" s="12"/>
      <c r="AS11" s="19">
        <f t="shared" ref="AS11" si="79">(SUM($C11:$H11)*AR11)/IF($I11="Liste_1",1,IF($I11="Liste_2",2,IF($I11="Liste_3",3,IF($I11="Liste_4",4,5))))</f>
        <v>0</v>
      </c>
      <c r="AU11" s="12"/>
      <c r="AV11" s="19">
        <f t="shared" ref="AV11" si="80">(SUM($C11:$H11)*AU11)/IF($I11="Liste_1",1,IF($I11="Liste_2",2,IF($I11="Liste_3",3,IF($I11="Liste_4",4,5))))</f>
        <v>0</v>
      </c>
      <c r="AX11" s="12"/>
      <c r="AY11" s="19">
        <f t="shared" ref="AY11" si="81">(SUM($C11:$H11)*AX11)/IF($I11="Liste_1",1,IF($I11="Liste_2",2,IF($I11="Liste_3",3,IF($I11="Liste_4",4,5))))</f>
        <v>0</v>
      </c>
      <c r="BA11" s="12"/>
      <c r="BB11" s="19">
        <f t="shared" ref="BB11" si="82">(SUM($C11:$H11)*BA11)/IF($I11="Liste_1",1,IF($I11="Liste_2",2,IF($I11="Liste_3",3,IF($I11="Liste_4",4,5))))</f>
        <v>0</v>
      </c>
      <c r="BD11" s="12"/>
      <c r="BE11" s="19">
        <f t="shared" ref="BE11" si="83">(SUM($C11:$H11)*BD11)/IF($I11="Liste_1",1,IF($I11="Liste_2",2,IF($I11="Liste_3",3,IF($I11="Liste_4",4,5))))</f>
        <v>0</v>
      </c>
      <c r="BG11" s="12"/>
      <c r="BH11" s="19">
        <f t="shared" ref="BH11" si="84">(SUM($C11:$H11)*BG11)/IF($I11="Liste_1",1,IF($I11="Liste_2",2,IF($I11="Liste_3",3,IF($I11="Liste_4",4,5))))</f>
        <v>0</v>
      </c>
    </row>
    <row r="12" spans="1:61" s="1" customFormat="1" ht="45">
      <c r="A12" s="68"/>
      <c r="B12" s="50" t="s">
        <v>71</v>
      </c>
      <c r="C12" s="59"/>
      <c r="D12" s="59"/>
      <c r="E12" s="59">
        <v>1</v>
      </c>
      <c r="F12" s="59"/>
      <c r="G12" s="59"/>
      <c r="H12" s="59"/>
      <c r="I12" s="12" t="s">
        <v>11</v>
      </c>
      <c r="J12" s="9" t="str">
        <f>VLOOKUP(Feuil1!I12,Table!F:G,2,FALSE)</f>
        <v>0-1-2</v>
      </c>
      <c r="K12" s="12"/>
      <c r="L12" s="19">
        <f>(SUM($C12:$H12)*K12)/IF($I12="Liste_1",1,IF($I12="Liste_2",2,IF($I12="Liste_3",3,IF($I12="Liste_4",4,5))))</f>
        <v>0</v>
      </c>
      <c r="N12" s="12"/>
      <c r="O12" s="19">
        <f>(SUM($C12:$H12)*N12)/IF($I12="Liste_1",1,IF($I12="Liste_2",2,IF($I12="Liste_3",3,IF($I12="Liste_4",4,5))))</f>
        <v>0</v>
      </c>
      <c r="Q12" s="12"/>
      <c r="R12" s="19">
        <f>(SUM($C12:$H12)*Q12)/IF($I12="Liste_1",1,IF($I12="Liste_2",2,IF($I12="Liste_3",3,IF($I12="Liste_4",4,5))))</f>
        <v>0</v>
      </c>
      <c r="T12" s="12"/>
      <c r="U12" s="19">
        <f>(SUM($C12:$H12)*T12)/IF($I12="Liste_1",1,IF($I12="Liste_2",2,IF($I12="Liste_3",3,IF($I12="Liste_4",4,5))))</f>
        <v>0</v>
      </c>
      <c r="W12" s="12"/>
      <c r="X12" s="19">
        <f>(SUM($C12:$H12)*W12)/IF($I12="Liste_1",1,IF($I12="Liste_2",2,IF($I12="Liste_3",3,IF($I12="Liste_4",4,5))))</f>
        <v>0</v>
      </c>
      <c r="Z12" s="12"/>
      <c r="AA12" s="19">
        <f>(SUM($C12:$H12)*Z12)/IF($I12="Liste_1",1,IF($I12="Liste_2",2,IF($I12="Liste_3",3,IF($I12="Liste_4",4,5))))</f>
        <v>0</v>
      </c>
      <c r="AC12" s="12"/>
      <c r="AD12" s="19">
        <f>(SUM($C12:$H12)*AC12)/IF($I12="Liste_1",1,IF($I12="Liste_2",2,IF($I12="Liste_3",3,IF($I12="Liste_4",4,5))))</f>
        <v>0</v>
      </c>
      <c r="AF12" s="12"/>
      <c r="AG12" s="19">
        <f>(SUM($C12:$H12)*AF12)/IF($I12="Liste_1",1,IF($I12="Liste_2",2,IF($I12="Liste_3",3,IF($I12="Liste_4",4,5))))</f>
        <v>0</v>
      </c>
      <c r="AI12" s="12"/>
      <c r="AJ12" s="19">
        <f>(SUM($C12:$H12)*AI12)/IF($I12="Liste_1",1,IF($I12="Liste_2",2,IF($I12="Liste_3",3,IF($I12="Liste_4",4,5))))</f>
        <v>0</v>
      </c>
      <c r="AL12" s="12"/>
      <c r="AM12" s="19">
        <f>(SUM($C12:$H12)*AL12)/IF($I12="Liste_1",1,IF($I12="Liste_2",2,IF($I12="Liste_3",3,IF($I12="Liste_4",4,5))))</f>
        <v>0</v>
      </c>
      <c r="AO12" s="12"/>
      <c r="AP12" s="19">
        <f>(SUM($C12:$H12)*AO12)/IF($I12="Liste_1",1,IF($I12="Liste_2",2,IF($I12="Liste_3",3,IF($I12="Liste_4",4,5))))</f>
        <v>0</v>
      </c>
      <c r="AR12" s="12"/>
      <c r="AS12" s="19">
        <f>(SUM($C12:$H12)*AR12)/IF($I12="Liste_1",1,IF($I12="Liste_2",2,IF($I12="Liste_3",3,IF($I12="Liste_4",4,5))))</f>
        <v>0</v>
      </c>
      <c r="AU12" s="12"/>
      <c r="AV12" s="19">
        <f>(SUM($C12:$H12)*AU12)/IF($I12="Liste_1",1,IF($I12="Liste_2",2,IF($I12="Liste_3",3,IF($I12="Liste_4",4,5))))</f>
        <v>0</v>
      </c>
      <c r="AX12" s="12"/>
      <c r="AY12" s="19">
        <f>(SUM($C12:$H12)*AX12)/IF($I12="Liste_1",1,IF($I12="Liste_2",2,IF($I12="Liste_3",3,IF($I12="Liste_4",4,5))))</f>
        <v>0</v>
      </c>
      <c r="BA12" s="12"/>
      <c r="BB12" s="19">
        <f>(SUM($C12:$H12)*BA12)/IF($I12="Liste_1",1,IF($I12="Liste_2",2,IF($I12="Liste_3",3,IF($I12="Liste_4",4,5))))</f>
        <v>0</v>
      </c>
      <c r="BD12" s="12"/>
      <c r="BE12" s="19">
        <f>(SUM($C12:$H12)*BD12)/IF($I12="Liste_1",1,IF($I12="Liste_2",2,IF($I12="Liste_3",3,IF($I12="Liste_4",4,5))))</f>
        <v>0</v>
      </c>
      <c r="BG12" s="12"/>
      <c r="BH12" s="19">
        <f>(SUM($C12:$H12)*BG12)/IF($I12="Liste_1",1,IF($I12="Liste_2",2,IF($I12="Liste_3",3,IF($I12="Liste_4",4,5))))</f>
        <v>0</v>
      </c>
    </row>
    <row r="13" spans="1:61" s="1" customFormat="1" ht="45">
      <c r="A13" s="66" t="s">
        <v>45</v>
      </c>
      <c r="B13" s="50" t="s">
        <v>46</v>
      </c>
      <c r="C13" s="59"/>
      <c r="D13" s="59"/>
      <c r="E13" s="59"/>
      <c r="F13" s="59"/>
      <c r="G13" s="59"/>
      <c r="H13" s="59">
        <v>0.5</v>
      </c>
      <c r="I13" s="12" t="s">
        <v>11</v>
      </c>
      <c r="J13" s="9" t="str">
        <f>VLOOKUP(Feuil1!I13,Table!F:G,2,FALSE)</f>
        <v>0-1-2</v>
      </c>
      <c r="K13" s="12"/>
      <c r="L13" s="19">
        <f t="shared" ref="L13" si="85">(SUM($C13:$H13)*K13)/IF($I13="Liste_1",1,IF($I13="Liste_2",2,IF($I13="Liste_3",3,IF($I13="Liste_4",4,5))))</f>
        <v>0</v>
      </c>
      <c r="N13" s="12"/>
      <c r="O13" s="19">
        <f t="shared" ref="O13:O28" si="86">(SUM($C13:$H13)*N13)/IF($I13="Liste_1",1,IF($I13="Liste_2",2,IF($I13="Liste_3",3,IF($I13="Liste_4",4,5))))</f>
        <v>0</v>
      </c>
      <c r="Q13" s="12"/>
      <c r="R13" s="19">
        <f t="shared" ref="R13:R28" si="87">(SUM($C13:$H13)*Q13)/IF($I13="Liste_1",1,IF($I13="Liste_2",2,IF($I13="Liste_3",3,IF($I13="Liste_4",4,5))))</f>
        <v>0</v>
      </c>
      <c r="T13" s="12"/>
      <c r="U13" s="19">
        <f t="shared" ref="U13:U28" si="88">(SUM($C13:$H13)*T13)/IF($I13="Liste_1",1,IF($I13="Liste_2",2,IF($I13="Liste_3",3,IF($I13="Liste_4",4,5))))</f>
        <v>0</v>
      </c>
      <c r="W13" s="12"/>
      <c r="X13" s="19">
        <f t="shared" ref="X13:X28" si="89">(SUM($C13:$H13)*W13)/IF($I13="Liste_1",1,IF($I13="Liste_2",2,IF($I13="Liste_3",3,IF($I13="Liste_4",4,5))))</f>
        <v>0</v>
      </c>
      <c r="Z13" s="12"/>
      <c r="AA13" s="19">
        <f t="shared" ref="AA13:AA28" si="90">(SUM($C13:$H13)*Z13)/IF($I13="Liste_1",1,IF($I13="Liste_2",2,IF($I13="Liste_3",3,IF($I13="Liste_4",4,5))))</f>
        <v>0</v>
      </c>
      <c r="AC13" s="12"/>
      <c r="AD13" s="19">
        <f t="shared" ref="AD13:AD28" si="91">(SUM($C13:$H13)*AC13)/IF($I13="Liste_1",1,IF($I13="Liste_2",2,IF($I13="Liste_3",3,IF($I13="Liste_4",4,5))))</f>
        <v>0</v>
      </c>
      <c r="AF13" s="12"/>
      <c r="AG13" s="19">
        <f t="shared" ref="AG13:AG28" si="92">(SUM($C13:$H13)*AF13)/IF($I13="Liste_1",1,IF($I13="Liste_2",2,IF($I13="Liste_3",3,IF($I13="Liste_4",4,5))))</f>
        <v>0</v>
      </c>
      <c r="AI13" s="12"/>
      <c r="AJ13" s="19">
        <f t="shared" ref="AJ13:AJ28" si="93">(SUM($C13:$H13)*AI13)/IF($I13="Liste_1",1,IF($I13="Liste_2",2,IF($I13="Liste_3",3,IF($I13="Liste_4",4,5))))</f>
        <v>0</v>
      </c>
      <c r="AL13" s="12"/>
      <c r="AM13" s="19">
        <f t="shared" ref="AM13:AM28" si="94">(SUM($C13:$H13)*AL13)/IF($I13="Liste_1",1,IF($I13="Liste_2",2,IF($I13="Liste_3",3,IF($I13="Liste_4",4,5))))</f>
        <v>0</v>
      </c>
      <c r="AO13" s="12"/>
      <c r="AP13" s="19">
        <f t="shared" ref="AP13:AP28" si="95">(SUM($C13:$H13)*AO13)/IF($I13="Liste_1",1,IF($I13="Liste_2",2,IF($I13="Liste_3",3,IF($I13="Liste_4",4,5))))</f>
        <v>0</v>
      </c>
      <c r="AR13" s="12"/>
      <c r="AS13" s="19">
        <f t="shared" ref="AS13:AS28" si="96">(SUM($C13:$H13)*AR13)/IF($I13="Liste_1",1,IF($I13="Liste_2",2,IF($I13="Liste_3",3,IF($I13="Liste_4",4,5))))</f>
        <v>0</v>
      </c>
      <c r="AU13" s="12"/>
      <c r="AV13" s="19">
        <f t="shared" ref="AV13:AV28" si="97">(SUM($C13:$H13)*AU13)/IF($I13="Liste_1",1,IF($I13="Liste_2",2,IF($I13="Liste_3",3,IF($I13="Liste_4",4,5))))</f>
        <v>0</v>
      </c>
      <c r="AX13" s="12"/>
      <c r="AY13" s="19">
        <f t="shared" ref="AY13:AY28" si="98">(SUM($C13:$H13)*AX13)/IF($I13="Liste_1",1,IF($I13="Liste_2",2,IF($I13="Liste_3",3,IF($I13="Liste_4",4,5))))</f>
        <v>0</v>
      </c>
      <c r="BA13" s="12"/>
      <c r="BB13" s="19">
        <f t="shared" ref="BB13:BB28" si="99">(SUM($C13:$H13)*BA13)/IF($I13="Liste_1",1,IF($I13="Liste_2",2,IF($I13="Liste_3",3,IF($I13="Liste_4",4,5))))</f>
        <v>0</v>
      </c>
      <c r="BD13" s="12"/>
      <c r="BE13" s="19">
        <f t="shared" ref="BE13:BE28" si="100">(SUM($C13:$H13)*BD13)/IF($I13="Liste_1",1,IF($I13="Liste_2",2,IF($I13="Liste_3",3,IF($I13="Liste_4",4,5))))</f>
        <v>0</v>
      </c>
      <c r="BG13" s="12"/>
      <c r="BH13" s="19">
        <f t="shared" ref="BH13:BH28" si="101">(SUM($C13:$H13)*BG13)/IF($I13="Liste_1",1,IF($I13="Liste_2",2,IF($I13="Liste_3",3,IF($I13="Liste_4",4,5))))</f>
        <v>0</v>
      </c>
    </row>
    <row r="14" spans="1:61" s="1" customFormat="1" ht="45">
      <c r="A14" s="68"/>
      <c r="B14" s="50" t="s">
        <v>47</v>
      </c>
      <c r="C14" s="59"/>
      <c r="D14" s="59"/>
      <c r="E14" s="59">
        <v>1.5</v>
      </c>
      <c r="F14" s="59"/>
      <c r="G14" s="59"/>
      <c r="H14" s="59"/>
      <c r="I14" s="12" t="s">
        <v>11</v>
      </c>
      <c r="J14" s="9" t="str">
        <f>VLOOKUP(Feuil1!I14,Table!F:G,2,FALSE)</f>
        <v>0-1-2</v>
      </c>
      <c r="K14" s="12"/>
      <c r="L14" s="19">
        <f t="shared" ref="L14:L28" si="102">(SUM($C14:$H14)*K14)/IF($I14="Liste_1",1,IF($I14="Liste_2",2,IF($I14="Liste_3",3,IF($I14="Liste_4",4,5))))</f>
        <v>0</v>
      </c>
      <c r="N14" s="12"/>
      <c r="O14" s="19">
        <f t="shared" si="86"/>
        <v>0</v>
      </c>
      <c r="Q14" s="12"/>
      <c r="R14" s="19">
        <f t="shared" si="87"/>
        <v>0</v>
      </c>
      <c r="T14" s="12"/>
      <c r="U14" s="19">
        <f t="shared" si="88"/>
        <v>0</v>
      </c>
      <c r="W14" s="12"/>
      <c r="X14" s="19">
        <f t="shared" si="89"/>
        <v>0</v>
      </c>
      <c r="Z14" s="12"/>
      <c r="AA14" s="19">
        <f t="shared" si="90"/>
        <v>0</v>
      </c>
      <c r="AC14" s="12"/>
      <c r="AD14" s="19">
        <f t="shared" si="91"/>
        <v>0</v>
      </c>
      <c r="AF14" s="12"/>
      <c r="AG14" s="19">
        <f t="shared" si="92"/>
        <v>0</v>
      </c>
      <c r="AI14" s="12"/>
      <c r="AJ14" s="19">
        <f t="shared" si="93"/>
        <v>0</v>
      </c>
      <c r="AL14" s="12"/>
      <c r="AM14" s="19">
        <f t="shared" si="94"/>
        <v>0</v>
      </c>
      <c r="AO14" s="12"/>
      <c r="AP14" s="19">
        <f t="shared" si="95"/>
        <v>0</v>
      </c>
      <c r="AR14" s="12"/>
      <c r="AS14" s="19">
        <f t="shared" si="96"/>
        <v>0</v>
      </c>
      <c r="AU14" s="12"/>
      <c r="AV14" s="19">
        <f t="shared" si="97"/>
        <v>0</v>
      </c>
      <c r="AX14" s="12"/>
      <c r="AY14" s="19">
        <f t="shared" si="98"/>
        <v>0</v>
      </c>
      <c r="BA14" s="12"/>
      <c r="BB14" s="19">
        <f t="shared" si="99"/>
        <v>0</v>
      </c>
      <c r="BD14" s="12"/>
      <c r="BE14" s="19">
        <f t="shared" si="100"/>
        <v>0</v>
      </c>
      <c r="BG14" s="12"/>
      <c r="BH14" s="19">
        <f t="shared" si="101"/>
        <v>0</v>
      </c>
    </row>
    <row r="15" spans="1:61" s="1" customFormat="1" ht="45">
      <c r="A15" s="49" t="s">
        <v>48</v>
      </c>
      <c r="B15" s="50" t="s">
        <v>49</v>
      </c>
      <c r="C15" s="59"/>
      <c r="D15" s="59"/>
      <c r="E15" s="59"/>
      <c r="F15" s="59">
        <v>1</v>
      </c>
      <c r="G15" s="59"/>
      <c r="H15" s="59"/>
      <c r="I15" s="12" t="s">
        <v>11</v>
      </c>
      <c r="J15" s="9" t="str">
        <f>VLOOKUP(Feuil1!I15,Table!F:G,2,FALSE)</f>
        <v>0-1-2</v>
      </c>
      <c r="K15" s="12"/>
      <c r="L15" s="19">
        <f t="shared" si="102"/>
        <v>0</v>
      </c>
      <c r="N15" s="12"/>
      <c r="O15" s="19">
        <f t="shared" si="86"/>
        <v>0</v>
      </c>
      <c r="Q15" s="12"/>
      <c r="R15" s="19">
        <f t="shared" si="87"/>
        <v>0</v>
      </c>
      <c r="T15" s="12"/>
      <c r="U15" s="19">
        <f t="shared" si="88"/>
        <v>0</v>
      </c>
      <c r="W15" s="12"/>
      <c r="X15" s="19">
        <f t="shared" si="89"/>
        <v>0</v>
      </c>
      <c r="Z15" s="12"/>
      <c r="AA15" s="19">
        <f t="shared" si="90"/>
        <v>0</v>
      </c>
      <c r="AC15" s="12"/>
      <c r="AD15" s="19">
        <f t="shared" si="91"/>
        <v>0</v>
      </c>
      <c r="AF15" s="12"/>
      <c r="AG15" s="19">
        <f t="shared" si="92"/>
        <v>0</v>
      </c>
      <c r="AI15" s="12"/>
      <c r="AJ15" s="19">
        <f t="shared" si="93"/>
        <v>0</v>
      </c>
      <c r="AL15" s="12"/>
      <c r="AM15" s="19">
        <f t="shared" si="94"/>
        <v>0</v>
      </c>
      <c r="AO15" s="12"/>
      <c r="AP15" s="19">
        <f t="shared" si="95"/>
        <v>0</v>
      </c>
      <c r="AR15" s="12"/>
      <c r="AS15" s="19">
        <f t="shared" si="96"/>
        <v>0</v>
      </c>
      <c r="AU15" s="12"/>
      <c r="AV15" s="19">
        <f t="shared" si="97"/>
        <v>0</v>
      </c>
      <c r="AX15" s="12"/>
      <c r="AY15" s="19">
        <f t="shared" si="98"/>
        <v>0</v>
      </c>
      <c r="BA15" s="12"/>
      <c r="BB15" s="19">
        <f t="shared" si="99"/>
        <v>0</v>
      </c>
      <c r="BD15" s="12"/>
      <c r="BE15" s="19">
        <f t="shared" si="100"/>
        <v>0</v>
      </c>
      <c r="BG15" s="12"/>
      <c r="BH15" s="19">
        <f t="shared" si="101"/>
        <v>0</v>
      </c>
    </row>
    <row r="16" spans="1:61" s="1" customFormat="1" ht="45">
      <c r="A16" s="49" t="s">
        <v>51</v>
      </c>
      <c r="B16" s="50" t="s">
        <v>50</v>
      </c>
      <c r="C16" s="59"/>
      <c r="D16" s="59"/>
      <c r="E16" s="59"/>
      <c r="F16" s="59">
        <v>1</v>
      </c>
      <c r="G16" s="59"/>
      <c r="H16" s="59"/>
      <c r="I16" s="12" t="s">
        <v>11</v>
      </c>
      <c r="J16" s="9" t="str">
        <f>VLOOKUP(Feuil1!I16,Table!F:G,2,FALSE)</f>
        <v>0-1-2</v>
      </c>
      <c r="K16" s="12"/>
      <c r="L16" s="19">
        <f t="shared" si="102"/>
        <v>0</v>
      </c>
      <c r="N16" s="12"/>
      <c r="O16" s="19">
        <f t="shared" si="86"/>
        <v>0</v>
      </c>
      <c r="Q16" s="12"/>
      <c r="R16" s="19">
        <f t="shared" si="87"/>
        <v>0</v>
      </c>
      <c r="T16" s="12"/>
      <c r="U16" s="19">
        <f t="shared" si="88"/>
        <v>0</v>
      </c>
      <c r="W16" s="12"/>
      <c r="X16" s="19">
        <f t="shared" si="89"/>
        <v>0</v>
      </c>
      <c r="Z16" s="12"/>
      <c r="AA16" s="19">
        <f t="shared" si="90"/>
        <v>0</v>
      </c>
      <c r="AC16" s="12"/>
      <c r="AD16" s="19">
        <f t="shared" si="91"/>
        <v>0</v>
      </c>
      <c r="AF16" s="12"/>
      <c r="AG16" s="19">
        <f t="shared" si="92"/>
        <v>0</v>
      </c>
      <c r="AI16" s="12"/>
      <c r="AJ16" s="19">
        <f t="shared" si="93"/>
        <v>0</v>
      </c>
      <c r="AL16" s="12"/>
      <c r="AM16" s="19">
        <f t="shared" si="94"/>
        <v>0</v>
      </c>
      <c r="AO16" s="12"/>
      <c r="AP16" s="19">
        <f t="shared" si="95"/>
        <v>0</v>
      </c>
      <c r="AR16" s="12"/>
      <c r="AS16" s="19">
        <f t="shared" si="96"/>
        <v>0</v>
      </c>
      <c r="AU16" s="12"/>
      <c r="AV16" s="19">
        <f t="shared" si="97"/>
        <v>0</v>
      </c>
      <c r="AX16" s="12"/>
      <c r="AY16" s="19">
        <f t="shared" si="98"/>
        <v>0</v>
      </c>
      <c r="BA16" s="12"/>
      <c r="BB16" s="19">
        <f t="shared" si="99"/>
        <v>0</v>
      </c>
      <c r="BD16" s="12"/>
      <c r="BE16" s="19">
        <f t="shared" si="100"/>
        <v>0</v>
      </c>
      <c r="BG16" s="12"/>
      <c r="BH16" s="19">
        <f t="shared" si="101"/>
        <v>0</v>
      </c>
    </row>
    <row r="17" spans="1:60" s="1" customFormat="1" ht="45">
      <c r="A17" s="49" t="s">
        <v>52</v>
      </c>
      <c r="B17" s="50" t="s">
        <v>78</v>
      </c>
      <c r="C17" s="59"/>
      <c r="D17" s="59"/>
      <c r="E17" s="59"/>
      <c r="F17" s="59">
        <v>1</v>
      </c>
      <c r="G17" s="59"/>
      <c r="H17" s="59"/>
      <c r="I17" s="12" t="s">
        <v>11</v>
      </c>
      <c r="J17" s="9" t="str">
        <f>VLOOKUP(Feuil1!I17,Table!F:G,2,FALSE)</f>
        <v>0-1-2</v>
      </c>
      <c r="K17" s="12"/>
      <c r="L17" s="19">
        <f t="shared" si="102"/>
        <v>0</v>
      </c>
      <c r="N17" s="12"/>
      <c r="O17" s="19">
        <f t="shared" si="86"/>
        <v>0</v>
      </c>
      <c r="Q17" s="12"/>
      <c r="R17" s="19">
        <f t="shared" si="87"/>
        <v>0</v>
      </c>
      <c r="T17" s="12"/>
      <c r="U17" s="19">
        <f t="shared" si="88"/>
        <v>0</v>
      </c>
      <c r="W17" s="12"/>
      <c r="X17" s="19">
        <f t="shared" si="89"/>
        <v>0</v>
      </c>
      <c r="Z17" s="12"/>
      <c r="AA17" s="19">
        <f t="shared" si="90"/>
        <v>0</v>
      </c>
      <c r="AC17" s="12"/>
      <c r="AD17" s="19">
        <f t="shared" si="91"/>
        <v>0</v>
      </c>
      <c r="AF17" s="12"/>
      <c r="AG17" s="19">
        <f t="shared" si="92"/>
        <v>0</v>
      </c>
      <c r="AI17" s="12"/>
      <c r="AJ17" s="19">
        <f t="shared" si="93"/>
        <v>0</v>
      </c>
      <c r="AL17" s="12"/>
      <c r="AM17" s="19">
        <f t="shared" si="94"/>
        <v>0</v>
      </c>
      <c r="AO17" s="12"/>
      <c r="AP17" s="19">
        <f t="shared" si="95"/>
        <v>0</v>
      </c>
      <c r="AR17" s="12"/>
      <c r="AS17" s="19">
        <f t="shared" si="96"/>
        <v>0</v>
      </c>
      <c r="AU17" s="12"/>
      <c r="AV17" s="19">
        <f t="shared" si="97"/>
        <v>0</v>
      </c>
      <c r="AX17" s="12"/>
      <c r="AY17" s="19">
        <f t="shared" si="98"/>
        <v>0</v>
      </c>
      <c r="BA17" s="12"/>
      <c r="BB17" s="19">
        <f t="shared" si="99"/>
        <v>0</v>
      </c>
      <c r="BD17" s="12"/>
      <c r="BE17" s="19">
        <f t="shared" si="100"/>
        <v>0</v>
      </c>
      <c r="BG17" s="12"/>
      <c r="BH17" s="19">
        <f t="shared" si="101"/>
        <v>0</v>
      </c>
    </row>
    <row r="18" spans="1:60" s="1" customFormat="1" ht="45">
      <c r="A18" s="66" t="s">
        <v>53</v>
      </c>
      <c r="B18" s="50" t="s">
        <v>54</v>
      </c>
      <c r="C18" s="59"/>
      <c r="D18" s="59">
        <v>0.75</v>
      </c>
      <c r="E18" s="59"/>
      <c r="F18" s="59"/>
      <c r="G18" s="59"/>
      <c r="H18" s="59"/>
      <c r="I18" s="12" t="s">
        <v>11</v>
      </c>
      <c r="J18" s="9" t="str">
        <f>VLOOKUP(Feuil1!I18,Table!F:G,2,FALSE)</f>
        <v>0-1-2</v>
      </c>
      <c r="K18" s="12"/>
      <c r="L18" s="19">
        <f t="shared" si="102"/>
        <v>0</v>
      </c>
      <c r="N18" s="12"/>
      <c r="O18" s="19">
        <f t="shared" si="86"/>
        <v>0</v>
      </c>
      <c r="Q18" s="12"/>
      <c r="R18" s="19">
        <f t="shared" si="87"/>
        <v>0</v>
      </c>
      <c r="T18" s="12"/>
      <c r="U18" s="19">
        <f t="shared" si="88"/>
        <v>0</v>
      </c>
      <c r="W18" s="12"/>
      <c r="X18" s="19">
        <f t="shared" si="89"/>
        <v>0</v>
      </c>
      <c r="Z18" s="12"/>
      <c r="AA18" s="19">
        <f t="shared" si="90"/>
        <v>0</v>
      </c>
      <c r="AC18" s="12"/>
      <c r="AD18" s="19">
        <f t="shared" si="91"/>
        <v>0</v>
      </c>
      <c r="AF18" s="12"/>
      <c r="AG18" s="19">
        <f t="shared" si="92"/>
        <v>0</v>
      </c>
      <c r="AI18" s="12"/>
      <c r="AJ18" s="19">
        <f t="shared" si="93"/>
        <v>0</v>
      </c>
      <c r="AL18" s="12"/>
      <c r="AM18" s="19">
        <f t="shared" si="94"/>
        <v>0</v>
      </c>
      <c r="AO18" s="12"/>
      <c r="AP18" s="19">
        <f t="shared" si="95"/>
        <v>0</v>
      </c>
      <c r="AR18" s="12"/>
      <c r="AS18" s="19">
        <f t="shared" si="96"/>
        <v>0</v>
      </c>
      <c r="AU18" s="12"/>
      <c r="AV18" s="19">
        <f t="shared" si="97"/>
        <v>0</v>
      </c>
      <c r="AX18" s="12"/>
      <c r="AY18" s="19">
        <f t="shared" si="98"/>
        <v>0</v>
      </c>
      <c r="BA18" s="12"/>
      <c r="BB18" s="19">
        <f t="shared" si="99"/>
        <v>0</v>
      </c>
      <c r="BD18" s="12"/>
      <c r="BE18" s="19">
        <f t="shared" si="100"/>
        <v>0</v>
      </c>
      <c r="BG18" s="12"/>
      <c r="BH18" s="19">
        <f t="shared" si="101"/>
        <v>0</v>
      </c>
    </row>
    <row r="19" spans="1:60" s="1" customFormat="1" ht="45">
      <c r="A19" s="67"/>
      <c r="B19" s="50" t="s">
        <v>70</v>
      </c>
      <c r="C19" s="59"/>
      <c r="D19" s="59"/>
      <c r="E19" s="59"/>
      <c r="F19" s="59"/>
      <c r="G19" s="59">
        <v>0.25</v>
      </c>
      <c r="H19" s="59"/>
      <c r="I19" s="12" t="s">
        <v>11</v>
      </c>
      <c r="J19" s="9" t="str">
        <f>VLOOKUP(Feuil1!I19,Table!F:G,2,FALSE)</f>
        <v>0-1-2</v>
      </c>
      <c r="K19" s="12"/>
      <c r="L19" s="19">
        <f t="shared" si="102"/>
        <v>0</v>
      </c>
      <c r="N19" s="12"/>
      <c r="O19" s="19">
        <f t="shared" si="86"/>
        <v>0</v>
      </c>
      <c r="Q19" s="12"/>
      <c r="R19" s="19">
        <f t="shared" si="87"/>
        <v>0</v>
      </c>
      <c r="T19" s="12"/>
      <c r="U19" s="19">
        <f t="shared" si="88"/>
        <v>0</v>
      </c>
      <c r="W19" s="12"/>
      <c r="X19" s="19">
        <f t="shared" si="89"/>
        <v>0</v>
      </c>
      <c r="Z19" s="12"/>
      <c r="AA19" s="19">
        <f t="shared" si="90"/>
        <v>0</v>
      </c>
      <c r="AC19" s="12"/>
      <c r="AD19" s="19">
        <f t="shared" si="91"/>
        <v>0</v>
      </c>
      <c r="AF19" s="12"/>
      <c r="AG19" s="19">
        <f t="shared" si="92"/>
        <v>0</v>
      </c>
      <c r="AI19" s="12"/>
      <c r="AJ19" s="19">
        <f t="shared" si="93"/>
        <v>0</v>
      </c>
      <c r="AL19" s="12"/>
      <c r="AM19" s="19">
        <f t="shared" si="94"/>
        <v>0</v>
      </c>
      <c r="AO19" s="12"/>
      <c r="AP19" s="19">
        <f t="shared" si="95"/>
        <v>0</v>
      </c>
      <c r="AR19" s="12"/>
      <c r="AS19" s="19">
        <f t="shared" si="96"/>
        <v>0</v>
      </c>
      <c r="AU19" s="12"/>
      <c r="AV19" s="19">
        <f t="shared" si="97"/>
        <v>0</v>
      </c>
      <c r="AX19" s="12"/>
      <c r="AY19" s="19">
        <f t="shared" si="98"/>
        <v>0</v>
      </c>
      <c r="BA19" s="12"/>
      <c r="BB19" s="19">
        <f t="shared" si="99"/>
        <v>0</v>
      </c>
      <c r="BD19" s="12"/>
      <c r="BE19" s="19">
        <f t="shared" si="100"/>
        <v>0</v>
      </c>
      <c r="BG19" s="12"/>
      <c r="BH19" s="19">
        <f t="shared" si="101"/>
        <v>0</v>
      </c>
    </row>
    <row r="20" spans="1:60" s="1" customFormat="1" ht="45">
      <c r="A20" s="67"/>
      <c r="B20" s="50" t="s">
        <v>55</v>
      </c>
      <c r="C20" s="59"/>
      <c r="D20" s="59"/>
      <c r="E20" s="59">
        <v>0.5</v>
      </c>
      <c r="F20" s="59"/>
      <c r="G20" s="59"/>
      <c r="H20" s="59"/>
      <c r="I20" s="12" t="s">
        <v>11</v>
      </c>
      <c r="J20" s="9" t="str">
        <f>VLOOKUP(Feuil1!I20,Table!F:G,2,FALSE)</f>
        <v>0-1-2</v>
      </c>
      <c r="K20" s="12"/>
      <c r="L20" s="19">
        <f t="shared" si="102"/>
        <v>0</v>
      </c>
      <c r="N20" s="12"/>
      <c r="O20" s="19">
        <f t="shared" si="86"/>
        <v>0</v>
      </c>
      <c r="Q20" s="12"/>
      <c r="R20" s="19">
        <f t="shared" si="87"/>
        <v>0</v>
      </c>
      <c r="T20" s="12"/>
      <c r="U20" s="19">
        <f t="shared" si="88"/>
        <v>0</v>
      </c>
      <c r="W20" s="12"/>
      <c r="X20" s="19">
        <f t="shared" si="89"/>
        <v>0</v>
      </c>
      <c r="Z20" s="12"/>
      <c r="AA20" s="19">
        <f t="shared" si="90"/>
        <v>0</v>
      </c>
      <c r="AC20" s="12"/>
      <c r="AD20" s="19">
        <f t="shared" si="91"/>
        <v>0</v>
      </c>
      <c r="AF20" s="12"/>
      <c r="AG20" s="19">
        <f t="shared" si="92"/>
        <v>0</v>
      </c>
      <c r="AI20" s="12"/>
      <c r="AJ20" s="19">
        <f t="shared" si="93"/>
        <v>0</v>
      </c>
      <c r="AL20" s="12"/>
      <c r="AM20" s="19">
        <f t="shared" si="94"/>
        <v>0</v>
      </c>
      <c r="AO20" s="12"/>
      <c r="AP20" s="19">
        <f t="shared" si="95"/>
        <v>0</v>
      </c>
      <c r="AR20" s="12"/>
      <c r="AS20" s="19">
        <f t="shared" si="96"/>
        <v>0</v>
      </c>
      <c r="AU20" s="12"/>
      <c r="AV20" s="19">
        <f t="shared" si="97"/>
        <v>0</v>
      </c>
      <c r="AX20" s="12"/>
      <c r="AY20" s="19">
        <f t="shared" si="98"/>
        <v>0</v>
      </c>
      <c r="BA20" s="12"/>
      <c r="BB20" s="19">
        <f t="shared" si="99"/>
        <v>0</v>
      </c>
      <c r="BD20" s="12"/>
      <c r="BE20" s="19">
        <f t="shared" si="100"/>
        <v>0</v>
      </c>
      <c r="BG20" s="12"/>
      <c r="BH20" s="19">
        <f t="shared" si="101"/>
        <v>0</v>
      </c>
    </row>
    <row r="21" spans="1:60" s="1" customFormat="1" ht="45">
      <c r="A21" s="68"/>
      <c r="B21" s="50" t="s">
        <v>56</v>
      </c>
      <c r="C21" s="59"/>
      <c r="D21" s="59"/>
      <c r="E21" s="59">
        <v>0.5</v>
      </c>
      <c r="F21" s="59"/>
      <c r="G21" s="59"/>
      <c r="H21" s="59"/>
      <c r="I21" s="12" t="s">
        <v>11</v>
      </c>
      <c r="J21" s="9" t="str">
        <f>VLOOKUP(Feuil1!I21,Table!F:G,2,FALSE)</f>
        <v>0-1-2</v>
      </c>
      <c r="K21" s="12"/>
      <c r="L21" s="19">
        <f t="shared" si="102"/>
        <v>0</v>
      </c>
      <c r="N21" s="12"/>
      <c r="O21" s="19">
        <f t="shared" si="86"/>
        <v>0</v>
      </c>
      <c r="Q21" s="12"/>
      <c r="R21" s="19">
        <f t="shared" si="87"/>
        <v>0</v>
      </c>
      <c r="T21" s="12"/>
      <c r="U21" s="19">
        <f t="shared" si="88"/>
        <v>0</v>
      </c>
      <c r="W21" s="12"/>
      <c r="X21" s="19">
        <f t="shared" si="89"/>
        <v>0</v>
      </c>
      <c r="Z21" s="12"/>
      <c r="AA21" s="19">
        <f t="shared" si="90"/>
        <v>0</v>
      </c>
      <c r="AC21" s="12"/>
      <c r="AD21" s="19">
        <f t="shared" si="91"/>
        <v>0</v>
      </c>
      <c r="AF21" s="12"/>
      <c r="AG21" s="19">
        <f t="shared" si="92"/>
        <v>0</v>
      </c>
      <c r="AI21" s="12"/>
      <c r="AJ21" s="19">
        <f t="shared" si="93"/>
        <v>0</v>
      </c>
      <c r="AL21" s="12"/>
      <c r="AM21" s="19">
        <f t="shared" si="94"/>
        <v>0</v>
      </c>
      <c r="AO21" s="12"/>
      <c r="AP21" s="19">
        <f t="shared" si="95"/>
        <v>0</v>
      </c>
      <c r="AR21" s="12"/>
      <c r="AS21" s="19">
        <f t="shared" si="96"/>
        <v>0</v>
      </c>
      <c r="AU21" s="12"/>
      <c r="AV21" s="19">
        <f t="shared" si="97"/>
        <v>0</v>
      </c>
      <c r="AX21" s="12"/>
      <c r="AY21" s="19">
        <f t="shared" si="98"/>
        <v>0</v>
      </c>
      <c r="BA21" s="12"/>
      <c r="BB21" s="19">
        <f t="shared" si="99"/>
        <v>0</v>
      </c>
      <c r="BD21" s="12"/>
      <c r="BE21" s="19">
        <f t="shared" si="100"/>
        <v>0</v>
      </c>
      <c r="BG21" s="12"/>
      <c r="BH21" s="19">
        <f t="shared" si="101"/>
        <v>0</v>
      </c>
    </row>
    <row r="22" spans="1:60" s="1" customFormat="1" ht="45">
      <c r="A22" s="49" t="s">
        <v>57</v>
      </c>
      <c r="B22" s="50" t="s">
        <v>79</v>
      </c>
      <c r="C22" s="59"/>
      <c r="D22" s="59"/>
      <c r="E22" s="59"/>
      <c r="F22" s="59"/>
      <c r="G22" s="59"/>
      <c r="H22" s="59">
        <v>1</v>
      </c>
      <c r="I22" s="12" t="s">
        <v>11</v>
      </c>
      <c r="J22" s="9" t="str">
        <f>VLOOKUP(Feuil1!I22,Table!F:G,2,FALSE)</f>
        <v>0-1-2</v>
      </c>
      <c r="K22" s="12"/>
      <c r="L22" s="19">
        <f t="shared" si="102"/>
        <v>0</v>
      </c>
      <c r="N22" s="12"/>
      <c r="O22" s="19">
        <f t="shared" si="86"/>
        <v>0</v>
      </c>
      <c r="Q22" s="12"/>
      <c r="R22" s="19">
        <f t="shared" si="87"/>
        <v>0</v>
      </c>
      <c r="T22" s="12"/>
      <c r="U22" s="19">
        <f t="shared" si="88"/>
        <v>0</v>
      </c>
      <c r="W22" s="12"/>
      <c r="X22" s="19">
        <f t="shared" si="89"/>
        <v>0</v>
      </c>
      <c r="Z22" s="12"/>
      <c r="AA22" s="19">
        <f t="shared" si="90"/>
        <v>0</v>
      </c>
      <c r="AC22" s="12"/>
      <c r="AD22" s="19">
        <f t="shared" si="91"/>
        <v>0</v>
      </c>
      <c r="AF22" s="12"/>
      <c r="AG22" s="19">
        <f t="shared" si="92"/>
        <v>0</v>
      </c>
      <c r="AI22" s="12"/>
      <c r="AJ22" s="19">
        <f t="shared" si="93"/>
        <v>0</v>
      </c>
      <c r="AL22" s="12"/>
      <c r="AM22" s="19">
        <f t="shared" si="94"/>
        <v>0</v>
      </c>
      <c r="AO22" s="12"/>
      <c r="AP22" s="19">
        <f t="shared" si="95"/>
        <v>0</v>
      </c>
      <c r="AR22" s="12"/>
      <c r="AS22" s="19">
        <f t="shared" si="96"/>
        <v>0</v>
      </c>
      <c r="AU22" s="12"/>
      <c r="AV22" s="19">
        <f t="shared" si="97"/>
        <v>0</v>
      </c>
      <c r="AX22" s="12"/>
      <c r="AY22" s="19">
        <f t="shared" si="98"/>
        <v>0</v>
      </c>
      <c r="BA22" s="12"/>
      <c r="BB22" s="19">
        <f t="shared" si="99"/>
        <v>0</v>
      </c>
      <c r="BD22" s="12"/>
      <c r="BE22" s="19">
        <f t="shared" si="100"/>
        <v>0</v>
      </c>
      <c r="BG22" s="12"/>
      <c r="BH22" s="19">
        <f t="shared" si="101"/>
        <v>0</v>
      </c>
    </row>
    <row r="23" spans="1:60" s="1" customFormat="1" ht="60">
      <c r="A23" s="66" t="s">
        <v>58</v>
      </c>
      <c r="B23" s="50" t="s">
        <v>72</v>
      </c>
      <c r="C23" s="59"/>
      <c r="D23" s="59">
        <v>0.25</v>
      </c>
      <c r="E23" s="59"/>
      <c r="F23" s="59"/>
      <c r="G23" s="59"/>
      <c r="H23" s="59"/>
      <c r="I23" s="12" t="s">
        <v>11</v>
      </c>
      <c r="J23" s="9" t="str">
        <f>VLOOKUP(Feuil1!I23,Table!F:G,2,FALSE)</f>
        <v>0-1-2</v>
      </c>
      <c r="K23" s="12"/>
      <c r="L23" s="19">
        <f t="shared" si="102"/>
        <v>0</v>
      </c>
      <c r="N23" s="12"/>
      <c r="O23" s="19">
        <f t="shared" si="86"/>
        <v>0</v>
      </c>
      <c r="Q23" s="12"/>
      <c r="R23" s="19">
        <f t="shared" si="87"/>
        <v>0</v>
      </c>
      <c r="T23" s="12"/>
      <c r="U23" s="19">
        <f t="shared" si="88"/>
        <v>0</v>
      </c>
      <c r="W23" s="12"/>
      <c r="X23" s="19">
        <f t="shared" si="89"/>
        <v>0</v>
      </c>
      <c r="Z23" s="12"/>
      <c r="AA23" s="19">
        <f t="shared" si="90"/>
        <v>0</v>
      </c>
      <c r="AC23" s="12"/>
      <c r="AD23" s="19">
        <f t="shared" si="91"/>
        <v>0</v>
      </c>
      <c r="AF23" s="12"/>
      <c r="AG23" s="19">
        <f t="shared" si="92"/>
        <v>0</v>
      </c>
      <c r="AI23" s="12"/>
      <c r="AJ23" s="19">
        <f t="shared" si="93"/>
        <v>0</v>
      </c>
      <c r="AL23" s="12"/>
      <c r="AM23" s="19">
        <f t="shared" si="94"/>
        <v>0</v>
      </c>
      <c r="AO23" s="12"/>
      <c r="AP23" s="19">
        <f t="shared" si="95"/>
        <v>0</v>
      </c>
      <c r="AR23" s="12"/>
      <c r="AS23" s="19">
        <f t="shared" si="96"/>
        <v>0</v>
      </c>
      <c r="AU23" s="12"/>
      <c r="AV23" s="19">
        <f t="shared" si="97"/>
        <v>0</v>
      </c>
      <c r="AX23" s="12"/>
      <c r="AY23" s="19">
        <f t="shared" si="98"/>
        <v>0</v>
      </c>
      <c r="BA23" s="12"/>
      <c r="BB23" s="19">
        <f t="shared" si="99"/>
        <v>0</v>
      </c>
      <c r="BD23" s="12"/>
      <c r="BE23" s="19">
        <f t="shared" si="100"/>
        <v>0</v>
      </c>
      <c r="BG23" s="12"/>
      <c r="BH23" s="19">
        <f t="shared" si="101"/>
        <v>0</v>
      </c>
    </row>
    <row r="24" spans="1:60" s="1" customFormat="1" ht="45">
      <c r="A24" s="68"/>
      <c r="B24" s="50" t="s">
        <v>70</v>
      </c>
      <c r="C24" s="59"/>
      <c r="D24" s="59"/>
      <c r="E24" s="59"/>
      <c r="F24" s="59"/>
      <c r="G24" s="59">
        <v>0.25</v>
      </c>
      <c r="H24" s="59"/>
      <c r="I24" s="12" t="s">
        <v>11</v>
      </c>
      <c r="J24" s="9" t="str">
        <f>VLOOKUP(Feuil1!I24,Table!F:G,2,FALSE)</f>
        <v>0-1-2</v>
      </c>
      <c r="K24" s="12"/>
      <c r="L24" s="19">
        <f t="shared" si="102"/>
        <v>0</v>
      </c>
      <c r="N24" s="12"/>
      <c r="O24" s="19">
        <f t="shared" si="86"/>
        <v>0</v>
      </c>
      <c r="Q24" s="12"/>
      <c r="R24" s="19">
        <f t="shared" si="87"/>
        <v>0</v>
      </c>
      <c r="T24" s="12"/>
      <c r="U24" s="19">
        <f t="shared" si="88"/>
        <v>0</v>
      </c>
      <c r="W24" s="12"/>
      <c r="X24" s="19">
        <f t="shared" si="89"/>
        <v>0</v>
      </c>
      <c r="Z24" s="12"/>
      <c r="AA24" s="19">
        <f t="shared" si="90"/>
        <v>0</v>
      </c>
      <c r="AC24" s="12"/>
      <c r="AD24" s="19">
        <f t="shared" si="91"/>
        <v>0</v>
      </c>
      <c r="AF24" s="12"/>
      <c r="AG24" s="19">
        <f t="shared" si="92"/>
        <v>0</v>
      </c>
      <c r="AI24" s="12"/>
      <c r="AJ24" s="19">
        <f t="shared" si="93"/>
        <v>0</v>
      </c>
      <c r="AL24" s="12"/>
      <c r="AM24" s="19">
        <f t="shared" si="94"/>
        <v>0</v>
      </c>
      <c r="AO24" s="12"/>
      <c r="AP24" s="19">
        <f t="shared" si="95"/>
        <v>0</v>
      </c>
      <c r="AR24" s="12"/>
      <c r="AS24" s="19">
        <f t="shared" si="96"/>
        <v>0</v>
      </c>
      <c r="AU24" s="12"/>
      <c r="AV24" s="19">
        <f t="shared" si="97"/>
        <v>0</v>
      </c>
      <c r="AX24" s="12"/>
      <c r="AY24" s="19">
        <f t="shared" si="98"/>
        <v>0</v>
      </c>
      <c r="BA24" s="12"/>
      <c r="BB24" s="19">
        <f t="shared" si="99"/>
        <v>0</v>
      </c>
      <c r="BD24" s="12"/>
      <c r="BE24" s="19">
        <f t="shared" si="100"/>
        <v>0</v>
      </c>
      <c r="BG24" s="12"/>
      <c r="BH24" s="19">
        <f t="shared" si="101"/>
        <v>0</v>
      </c>
    </row>
    <row r="25" spans="1:60" s="1" customFormat="1" ht="45">
      <c r="A25" s="66" t="s">
        <v>59</v>
      </c>
      <c r="B25" s="50" t="s">
        <v>73</v>
      </c>
      <c r="C25" s="59">
        <v>0.5</v>
      </c>
      <c r="D25" s="59"/>
      <c r="E25" s="59"/>
      <c r="F25" s="59"/>
      <c r="G25" s="59"/>
      <c r="H25" s="59"/>
      <c r="I25" s="12" t="s">
        <v>11</v>
      </c>
      <c r="J25" s="9" t="str">
        <f>VLOOKUP(Feuil1!I25,Table!F:G,2,FALSE)</f>
        <v>0-1-2</v>
      </c>
      <c r="K25" s="12"/>
      <c r="L25" s="19">
        <f t="shared" si="102"/>
        <v>0</v>
      </c>
      <c r="N25" s="12"/>
      <c r="O25" s="19">
        <f t="shared" si="86"/>
        <v>0</v>
      </c>
      <c r="Q25" s="12"/>
      <c r="R25" s="19">
        <f t="shared" si="87"/>
        <v>0</v>
      </c>
      <c r="T25" s="12"/>
      <c r="U25" s="19">
        <f t="shared" si="88"/>
        <v>0</v>
      </c>
      <c r="W25" s="12"/>
      <c r="X25" s="19">
        <f t="shared" si="89"/>
        <v>0</v>
      </c>
      <c r="Z25" s="12"/>
      <c r="AA25" s="19">
        <f t="shared" si="90"/>
        <v>0</v>
      </c>
      <c r="AC25" s="12"/>
      <c r="AD25" s="19">
        <f t="shared" si="91"/>
        <v>0</v>
      </c>
      <c r="AF25" s="12"/>
      <c r="AG25" s="19">
        <f t="shared" si="92"/>
        <v>0</v>
      </c>
      <c r="AI25" s="12"/>
      <c r="AJ25" s="19">
        <f t="shared" si="93"/>
        <v>0</v>
      </c>
      <c r="AL25" s="12"/>
      <c r="AM25" s="19">
        <f t="shared" si="94"/>
        <v>0</v>
      </c>
      <c r="AO25" s="12"/>
      <c r="AP25" s="19">
        <f t="shared" si="95"/>
        <v>0</v>
      </c>
      <c r="AR25" s="12"/>
      <c r="AS25" s="19">
        <f t="shared" si="96"/>
        <v>0</v>
      </c>
      <c r="AU25" s="12"/>
      <c r="AV25" s="19">
        <f t="shared" si="97"/>
        <v>0</v>
      </c>
      <c r="AX25" s="12"/>
      <c r="AY25" s="19">
        <f t="shared" si="98"/>
        <v>0</v>
      </c>
      <c r="BA25" s="12"/>
      <c r="BB25" s="19">
        <f t="shared" si="99"/>
        <v>0</v>
      </c>
      <c r="BD25" s="12"/>
      <c r="BE25" s="19">
        <f t="shared" si="100"/>
        <v>0</v>
      </c>
      <c r="BG25" s="12"/>
      <c r="BH25" s="19">
        <f t="shared" si="101"/>
        <v>0</v>
      </c>
    </row>
    <row r="26" spans="1:60" s="1" customFormat="1" ht="45">
      <c r="A26" s="68"/>
      <c r="B26" s="50" t="s">
        <v>74</v>
      </c>
      <c r="C26" s="59"/>
      <c r="D26" s="59"/>
      <c r="E26" s="59">
        <v>0.5</v>
      </c>
      <c r="F26" s="59"/>
      <c r="G26" s="59"/>
      <c r="H26" s="59"/>
      <c r="I26" s="12" t="s">
        <v>11</v>
      </c>
      <c r="J26" s="9" t="str">
        <f>VLOOKUP(Feuil1!I26,Table!F:G,2,FALSE)</f>
        <v>0-1-2</v>
      </c>
      <c r="K26" s="12"/>
      <c r="L26" s="19">
        <f t="shared" si="102"/>
        <v>0</v>
      </c>
      <c r="N26" s="12"/>
      <c r="O26" s="19">
        <f t="shared" si="86"/>
        <v>0</v>
      </c>
      <c r="Q26" s="12"/>
      <c r="R26" s="19">
        <f t="shared" si="87"/>
        <v>0</v>
      </c>
      <c r="T26" s="12"/>
      <c r="U26" s="19">
        <f t="shared" si="88"/>
        <v>0</v>
      </c>
      <c r="W26" s="12"/>
      <c r="X26" s="19">
        <f t="shared" si="89"/>
        <v>0</v>
      </c>
      <c r="Z26" s="12"/>
      <c r="AA26" s="19">
        <f t="shared" si="90"/>
        <v>0</v>
      </c>
      <c r="AC26" s="12"/>
      <c r="AD26" s="19">
        <f t="shared" si="91"/>
        <v>0</v>
      </c>
      <c r="AF26" s="12"/>
      <c r="AG26" s="19">
        <f t="shared" si="92"/>
        <v>0</v>
      </c>
      <c r="AI26" s="12"/>
      <c r="AJ26" s="19">
        <f t="shared" si="93"/>
        <v>0</v>
      </c>
      <c r="AL26" s="12"/>
      <c r="AM26" s="19">
        <f t="shared" si="94"/>
        <v>0</v>
      </c>
      <c r="AO26" s="12"/>
      <c r="AP26" s="19">
        <f t="shared" si="95"/>
        <v>0</v>
      </c>
      <c r="AR26" s="12"/>
      <c r="AS26" s="19">
        <f t="shared" si="96"/>
        <v>0</v>
      </c>
      <c r="AU26" s="12"/>
      <c r="AV26" s="19">
        <f t="shared" si="97"/>
        <v>0</v>
      </c>
      <c r="AX26" s="12"/>
      <c r="AY26" s="19">
        <f t="shared" si="98"/>
        <v>0</v>
      </c>
      <c r="BA26" s="12"/>
      <c r="BB26" s="19">
        <f t="shared" si="99"/>
        <v>0</v>
      </c>
      <c r="BD26" s="12"/>
      <c r="BE26" s="19">
        <f t="shared" si="100"/>
        <v>0</v>
      </c>
      <c r="BG26" s="12"/>
      <c r="BH26" s="19">
        <f t="shared" si="101"/>
        <v>0</v>
      </c>
    </row>
    <row r="27" spans="1:60" s="1" customFormat="1" ht="45">
      <c r="A27" s="66" t="s">
        <v>60</v>
      </c>
      <c r="B27" s="50" t="s">
        <v>61</v>
      </c>
      <c r="C27" s="59"/>
      <c r="D27" s="59"/>
      <c r="E27" s="59"/>
      <c r="F27" s="59"/>
      <c r="G27" s="59">
        <v>0.5</v>
      </c>
      <c r="H27" s="59"/>
      <c r="I27" s="12" t="s">
        <v>11</v>
      </c>
      <c r="J27" s="9" t="str">
        <f>VLOOKUP(Feuil1!I27,Table!F:G,2,FALSE)</f>
        <v>0-1-2</v>
      </c>
      <c r="K27" s="12"/>
      <c r="L27" s="19">
        <f t="shared" si="102"/>
        <v>0</v>
      </c>
      <c r="N27" s="12"/>
      <c r="O27" s="19">
        <f t="shared" si="86"/>
        <v>0</v>
      </c>
      <c r="Q27" s="12"/>
      <c r="R27" s="19">
        <f t="shared" si="87"/>
        <v>0</v>
      </c>
      <c r="T27" s="12"/>
      <c r="U27" s="19">
        <f t="shared" si="88"/>
        <v>0</v>
      </c>
      <c r="W27" s="12"/>
      <c r="X27" s="19">
        <f t="shared" si="89"/>
        <v>0</v>
      </c>
      <c r="Z27" s="12"/>
      <c r="AA27" s="19">
        <f t="shared" si="90"/>
        <v>0</v>
      </c>
      <c r="AC27" s="12"/>
      <c r="AD27" s="19">
        <f t="shared" si="91"/>
        <v>0</v>
      </c>
      <c r="AF27" s="12"/>
      <c r="AG27" s="19">
        <f t="shared" si="92"/>
        <v>0</v>
      </c>
      <c r="AI27" s="12"/>
      <c r="AJ27" s="19">
        <f t="shared" si="93"/>
        <v>0</v>
      </c>
      <c r="AL27" s="12"/>
      <c r="AM27" s="19">
        <f t="shared" si="94"/>
        <v>0</v>
      </c>
      <c r="AO27" s="12"/>
      <c r="AP27" s="19">
        <f t="shared" si="95"/>
        <v>0</v>
      </c>
      <c r="AR27" s="12"/>
      <c r="AS27" s="19">
        <f t="shared" si="96"/>
        <v>0</v>
      </c>
      <c r="AU27" s="12"/>
      <c r="AV27" s="19">
        <f t="shared" si="97"/>
        <v>0</v>
      </c>
      <c r="AX27" s="12"/>
      <c r="AY27" s="19">
        <f t="shared" si="98"/>
        <v>0</v>
      </c>
      <c r="BA27" s="12"/>
      <c r="BB27" s="19">
        <f t="shared" si="99"/>
        <v>0</v>
      </c>
      <c r="BD27" s="12"/>
      <c r="BE27" s="19">
        <f t="shared" si="100"/>
        <v>0</v>
      </c>
      <c r="BG27" s="12"/>
      <c r="BH27" s="19">
        <f t="shared" si="101"/>
        <v>0</v>
      </c>
    </row>
    <row r="28" spans="1:60" s="1" customFormat="1" ht="45">
      <c r="A28" s="68"/>
      <c r="B28" s="50" t="s">
        <v>75</v>
      </c>
      <c r="C28" s="59"/>
      <c r="D28" s="59"/>
      <c r="E28" s="59"/>
      <c r="F28" s="59"/>
      <c r="G28" s="59"/>
      <c r="H28" s="59">
        <v>0.5</v>
      </c>
      <c r="I28" s="12" t="s">
        <v>11</v>
      </c>
      <c r="J28" s="9" t="str">
        <f>VLOOKUP(Feuil1!I28,Table!F:G,2,FALSE)</f>
        <v>0-1-2</v>
      </c>
      <c r="K28" s="12"/>
      <c r="L28" s="19">
        <f t="shared" si="102"/>
        <v>0</v>
      </c>
      <c r="N28" s="12"/>
      <c r="O28" s="19">
        <f t="shared" si="86"/>
        <v>0</v>
      </c>
      <c r="Q28" s="12"/>
      <c r="R28" s="19">
        <f t="shared" si="87"/>
        <v>0</v>
      </c>
      <c r="T28" s="12"/>
      <c r="U28" s="19">
        <f t="shared" si="88"/>
        <v>0</v>
      </c>
      <c r="W28" s="12"/>
      <c r="X28" s="19">
        <f t="shared" si="89"/>
        <v>0</v>
      </c>
      <c r="Z28" s="12"/>
      <c r="AA28" s="19">
        <f t="shared" si="90"/>
        <v>0</v>
      </c>
      <c r="AC28" s="12"/>
      <c r="AD28" s="19">
        <f t="shared" si="91"/>
        <v>0</v>
      </c>
      <c r="AF28" s="12"/>
      <c r="AG28" s="19">
        <f t="shared" si="92"/>
        <v>0</v>
      </c>
      <c r="AI28" s="12"/>
      <c r="AJ28" s="19">
        <f t="shared" si="93"/>
        <v>0</v>
      </c>
      <c r="AL28" s="12"/>
      <c r="AM28" s="19">
        <f t="shared" si="94"/>
        <v>0</v>
      </c>
      <c r="AO28" s="12"/>
      <c r="AP28" s="19">
        <f t="shared" si="95"/>
        <v>0</v>
      </c>
      <c r="AR28" s="12"/>
      <c r="AS28" s="19">
        <f t="shared" si="96"/>
        <v>0</v>
      </c>
      <c r="AU28" s="12"/>
      <c r="AV28" s="19">
        <f t="shared" si="97"/>
        <v>0</v>
      </c>
      <c r="AX28" s="12"/>
      <c r="AY28" s="19">
        <f t="shared" si="98"/>
        <v>0</v>
      </c>
      <c r="BA28" s="12"/>
      <c r="BB28" s="19">
        <f t="shared" si="99"/>
        <v>0</v>
      </c>
      <c r="BD28" s="12"/>
      <c r="BE28" s="19">
        <f t="shared" si="100"/>
        <v>0</v>
      </c>
      <c r="BG28" s="12"/>
      <c r="BH28" s="19">
        <f t="shared" si="101"/>
        <v>0</v>
      </c>
    </row>
    <row r="29" spans="1:60" s="1" customFormat="1" ht="45">
      <c r="A29" s="49" t="s">
        <v>62</v>
      </c>
      <c r="B29" s="50" t="s">
        <v>76</v>
      </c>
      <c r="C29" s="59"/>
      <c r="D29" s="59"/>
      <c r="E29" s="59"/>
      <c r="F29" s="59"/>
      <c r="G29" s="59">
        <v>0.5</v>
      </c>
      <c r="H29" s="59"/>
      <c r="I29" s="12" t="s">
        <v>11</v>
      </c>
      <c r="J29" s="9" t="str">
        <f>VLOOKUP(Feuil1!I29,Table!F:G,2,FALSE)</f>
        <v>0-1-2</v>
      </c>
      <c r="K29" s="12"/>
      <c r="L29" s="19">
        <f>(SUM($C29:$H29)*K29)/IF($I29="Liste_1",1,IF($I29="Liste_2",2,IF($I29="Liste_3",3,IF($I29="Liste_4",4,5))))</f>
        <v>0</v>
      </c>
      <c r="N29" s="12"/>
      <c r="O29" s="19">
        <f>(SUM($C29:$H29)*N29)/IF($I29="Liste_1",1,IF($I29="Liste_2",2,IF($I29="Liste_3",3,IF($I29="Liste_4",4,5))))</f>
        <v>0</v>
      </c>
      <c r="Q29" s="12"/>
      <c r="R29" s="19">
        <f>(SUM($C29:$H29)*Q29)/IF($I29="Liste_1",1,IF($I29="Liste_2",2,IF($I29="Liste_3",3,IF($I29="Liste_4",4,5))))</f>
        <v>0</v>
      </c>
      <c r="T29" s="12"/>
      <c r="U29" s="19">
        <f>(SUM($C29:$H29)*T29)/IF($I29="Liste_1",1,IF($I29="Liste_2",2,IF($I29="Liste_3",3,IF($I29="Liste_4",4,5))))</f>
        <v>0</v>
      </c>
      <c r="W29" s="12"/>
      <c r="X29" s="19">
        <f>(SUM($C29:$H29)*W29)/IF($I29="Liste_1",1,IF($I29="Liste_2",2,IF($I29="Liste_3",3,IF($I29="Liste_4",4,5))))</f>
        <v>0</v>
      </c>
      <c r="Z29" s="12"/>
      <c r="AA29" s="19">
        <f>(SUM($C29:$H29)*Z29)/IF($I29="Liste_1",1,IF($I29="Liste_2",2,IF($I29="Liste_3",3,IF($I29="Liste_4",4,5))))</f>
        <v>0</v>
      </c>
      <c r="AC29" s="12"/>
      <c r="AD29" s="19">
        <f>(SUM($C29:$H29)*AC29)/IF($I29="Liste_1",1,IF($I29="Liste_2",2,IF($I29="Liste_3",3,IF($I29="Liste_4",4,5))))</f>
        <v>0</v>
      </c>
      <c r="AF29" s="12"/>
      <c r="AG29" s="19">
        <f>(SUM($C29:$H29)*AF29)/IF($I29="Liste_1",1,IF($I29="Liste_2",2,IF($I29="Liste_3",3,IF($I29="Liste_4",4,5))))</f>
        <v>0</v>
      </c>
      <c r="AI29" s="12"/>
      <c r="AJ29" s="19">
        <f>(SUM($C29:$H29)*AI29)/IF($I29="Liste_1",1,IF($I29="Liste_2",2,IF($I29="Liste_3",3,IF($I29="Liste_4",4,5))))</f>
        <v>0</v>
      </c>
      <c r="AL29" s="12"/>
      <c r="AM29" s="19">
        <f>(SUM($C29:$H29)*AL29)/IF($I29="Liste_1",1,IF($I29="Liste_2",2,IF($I29="Liste_3",3,IF($I29="Liste_4",4,5))))</f>
        <v>0</v>
      </c>
      <c r="AO29" s="12"/>
      <c r="AP29" s="19">
        <f>(SUM($C29:$H29)*AO29)/IF($I29="Liste_1",1,IF($I29="Liste_2",2,IF($I29="Liste_3",3,IF($I29="Liste_4",4,5))))</f>
        <v>0</v>
      </c>
      <c r="AR29" s="12"/>
      <c r="AS29" s="19">
        <f>(SUM($C29:$H29)*AR29)/IF($I29="Liste_1",1,IF($I29="Liste_2",2,IF($I29="Liste_3",3,IF($I29="Liste_4",4,5))))</f>
        <v>0</v>
      </c>
      <c r="AU29" s="12"/>
      <c r="AV29" s="19">
        <f>(SUM($C29:$H29)*AU29)/IF($I29="Liste_1",1,IF($I29="Liste_2",2,IF($I29="Liste_3",3,IF($I29="Liste_4",4,5))))</f>
        <v>0</v>
      </c>
      <c r="AX29" s="12"/>
      <c r="AY29" s="19">
        <f>(SUM($C29:$H29)*AX29)/IF($I29="Liste_1",1,IF($I29="Liste_2",2,IF($I29="Liste_3",3,IF($I29="Liste_4",4,5))))</f>
        <v>0</v>
      </c>
      <c r="BA29" s="12"/>
      <c r="BB29" s="19">
        <f>(SUM($C29:$H29)*BA29)/IF($I29="Liste_1",1,IF($I29="Liste_2",2,IF($I29="Liste_3",3,IF($I29="Liste_4",4,5))))</f>
        <v>0</v>
      </c>
      <c r="BD29" s="12"/>
      <c r="BE29" s="19">
        <f>(SUM($C29:$H29)*BD29)/IF($I29="Liste_1",1,IF($I29="Liste_2",2,IF($I29="Liste_3",3,IF($I29="Liste_4",4,5))))</f>
        <v>0</v>
      </c>
      <c r="BG29" s="12"/>
      <c r="BH29" s="19">
        <f>(SUM($C29:$H29)*BG29)/IF($I29="Liste_1",1,IF($I29="Liste_2",2,IF($I29="Liste_3",3,IF($I29="Liste_4",4,5))))</f>
        <v>0</v>
      </c>
    </row>
    <row r="30" spans="1:60" s="1" customFormat="1" ht="45">
      <c r="A30" s="49" t="s">
        <v>63</v>
      </c>
      <c r="B30" s="50" t="s">
        <v>77</v>
      </c>
      <c r="C30" s="59"/>
      <c r="D30" s="59">
        <v>1</v>
      </c>
      <c r="E30" s="59"/>
      <c r="F30" s="59"/>
      <c r="G30" s="59"/>
      <c r="H30" s="59"/>
      <c r="I30" s="12" t="s">
        <v>11</v>
      </c>
      <c r="J30" s="9" t="str">
        <f>VLOOKUP(Feuil1!I30,Table!F:G,2,FALSE)</f>
        <v>0-1-2</v>
      </c>
      <c r="K30" s="12"/>
      <c r="L30" s="19">
        <f t="shared" ref="L30:L32" si="103">(SUM($C30:$H30)*K30)/IF($I30="Liste_1",1,IF($I30="Liste_2",2,IF($I30="Liste_3",3,IF($I30="Liste_4",4,5))))</f>
        <v>0</v>
      </c>
      <c r="N30" s="12"/>
      <c r="O30" s="19">
        <f t="shared" ref="O30:O32" si="104">(SUM($C30:$H30)*N30)/IF($I30="Liste_1",1,IF($I30="Liste_2",2,IF($I30="Liste_3",3,IF($I30="Liste_4",4,5))))</f>
        <v>0</v>
      </c>
      <c r="Q30" s="12"/>
      <c r="R30" s="19">
        <f t="shared" ref="R30:R32" si="105">(SUM($C30:$H30)*Q30)/IF($I30="Liste_1",1,IF($I30="Liste_2",2,IF($I30="Liste_3",3,IF($I30="Liste_4",4,5))))</f>
        <v>0</v>
      </c>
      <c r="T30" s="12"/>
      <c r="U30" s="19">
        <f t="shared" ref="U30:U32" si="106">(SUM($C30:$H30)*T30)/IF($I30="Liste_1",1,IF($I30="Liste_2",2,IF($I30="Liste_3",3,IF($I30="Liste_4",4,5))))</f>
        <v>0</v>
      </c>
      <c r="W30" s="12"/>
      <c r="X30" s="19">
        <f t="shared" ref="X30:X32" si="107">(SUM($C30:$H30)*W30)/IF($I30="Liste_1",1,IF($I30="Liste_2",2,IF($I30="Liste_3",3,IF($I30="Liste_4",4,5))))</f>
        <v>0</v>
      </c>
      <c r="Z30" s="12"/>
      <c r="AA30" s="19">
        <f t="shared" ref="AA30:AA32" si="108">(SUM($C30:$H30)*Z30)/IF($I30="Liste_1",1,IF($I30="Liste_2",2,IF($I30="Liste_3",3,IF($I30="Liste_4",4,5))))</f>
        <v>0</v>
      </c>
      <c r="AC30" s="12"/>
      <c r="AD30" s="19">
        <f t="shared" ref="AD30:AD32" si="109">(SUM($C30:$H30)*AC30)/IF($I30="Liste_1",1,IF($I30="Liste_2",2,IF($I30="Liste_3",3,IF($I30="Liste_4",4,5))))</f>
        <v>0</v>
      </c>
      <c r="AF30" s="12"/>
      <c r="AG30" s="19">
        <f t="shared" ref="AG30:AG32" si="110">(SUM($C30:$H30)*AF30)/IF($I30="Liste_1",1,IF($I30="Liste_2",2,IF($I30="Liste_3",3,IF($I30="Liste_4",4,5))))</f>
        <v>0</v>
      </c>
      <c r="AI30" s="12"/>
      <c r="AJ30" s="19">
        <f t="shared" ref="AJ30:AJ32" si="111">(SUM($C30:$H30)*AI30)/IF($I30="Liste_1",1,IF($I30="Liste_2",2,IF($I30="Liste_3",3,IF($I30="Liste_4",4,5))))</f>
        <v>0</v>
      </c>
      <c r="AL30" s="12"/>
      <c r="AM30" s="19">
        <f t="shared" ref="AM30:AM32" si="112">(SUM($C30:$H30)*AL30)/IF($I30="Liste_1",1,IF($I30="Liste_2",2,IF($I30="Liste_3",3,IF($I30="Liste_4",4,5))))</f>
        <v>0</v>
      </c>
      <c r="AO30" s="12"/>
      <c r="AP30" s="19">
        <f t="shared" ref="AP30:AP32" si="113">(SUM($C30:$H30)*AO30)/IF($I30="Liste_1",1,IF($I30="Liste_2",2,IF($I30="Liste_3",3,IF($I30="Liste_4",4,5))))</f>
        <v>0</v>
      </c>
      <c r="AR30" s="12"/>
      <c r="AS30" s="19">
        <f t="shared" ref="AS30:AS32" si="114">(SUM($C30:$H30)*AR30)/IF($I30="Liste_1",1,IF($I30="Liste_2",2,IF($I30="Liste_3",3,IF($I30="Liste_4",4,5))))</f>
        <v>0</v>
      </c>
      <c r="AU30" s="12"/>
      <c r="AV30" s="19">
        <f t="shared" ref="AV30:AV32" si="115">(SUM($C30:$H30)*AU30)/IF($I30="Liste_1",1,IF($I30="Liste_2",2,IF($I30="Liste_3",3,IF($I30="Liste_4",4,5))))</f>
        <v>0</v>
      </c>
      <c r="AX30" s="12"/>
      <c r="AY30" s="19">
        <f t="shared" ref="AY30:AY32" si="116">(SUM($C30:$H30)*AX30)/IF($I30="Liste_1",1,IF($I30="Liste_2",2,IF($I30="Liste_3",3,IF($I30="Liste_4",4,5))))</f>
        <v>0</v>
      </c>
      <c r="BA30" s="12"/>
      <c r="BB30" s="19">
        <f t="shared" ref="BB30:BB32" si="117">(SUM($C30:$H30)*BA30)/IF($I30="Liste_1",1,IF($I30="Liste_2",2,IF($I30="Liste_3",3,IF($I30="Liste_4",4,5))))</f>
        <v>0</v>
      </c>
      <c r="BD30" s="12"/>
      <c r="BE30" s="19">
        <f t="shared" ref="BE30:BE32" si="118">(SUM($C30:$H30)*BD30)/IF($I30="Liste_1",1,IF($I30="Liste_2",2,IF($I30="Liste_3",3,IF($I30="Liste_4",4,5))))</f>
        <v>0</v>
      </c>
      <c r="BG30" s="12"/>
      <c r="BH30" s="19">
        <f t="shared" ref="BH30:BH32" si="119">(SUM($C30:$H30)*BG30)/IF($I30="Liste_1",1,IF($I30="Liste_2",2,IF($I30="Liste_3",3,IF($I30="Liste_4",4,5))))</f>
        <v>0</v>
      </c>
    </row>
    <row r="31" spans="1:60" s="1" customFormat="1" ht="45">
      <c r="A31" s="49" t="s">
        <v>64</v>
      </c>
      <c r="B31" s="50" t="s">
        <v>65</v>
      </c>
      <c r="C31" s="59"/>
      <c r="D31" s="59">
        <v>1</v>
      </c>
      <c r="E31" s="59"/>
      <c r="F31" s="59"/>
      <c r="G31" s="59"/>
      <c r="H31" s="59"/>
      <c r="I31" s="12" t="s">
        <v>11</v>
      </c>
      <c r="J31" s="9" t="str">
        <f>VLOOKUP(Feuil1!I31,Table!F:G,2,FALSE)</f>
        <v>0-1-2</v>
      </c>
      <c r="K31" s="12"/>
      <c r="L31" s="19">
        <f t="shared" si="103"/>
        <v>0</v>
      </c>
      <c r="N31" s="12"/>
      <c r="O31" s="19">
        <f t="shared" si="104"/>
        <v>0</v>
      </c>
      <c r="Q31" s="12"/>
      <c r="R31" s="19">
        <f t="shared" si="105"/>
        <v>0</v>
      </c>
      <c r="T31" s="12"/>
      <c r="U31" s="19">
        <f t="shared" si="106"/>
        <v>0</v>
      </c>
      <c r="W31" s="12"/>
      <c r="X31" s="19">
        <f t="shared" si="107"/>
        <v>0</v>
      </c>
      <c r="Z31" s="12"/>
      <c r="AA31" s="19">
        <f t="shared" si="108"/>
        <v>0</v>
      </c>
      <c r="AC31" s="12"/>
      <c r="AD31" s="19">
        <f t="shared" si="109"/>
        <v>0</v>
      </c>
      <c r="AF31" s="12"/>
      <c r="AG31" s="19">
        <f t="shared" si="110"/>
        <v>0</v>
      </c>
      <c r="AI31" s="12"/>
      <c r="AJ31" s="19">
        <f t="shared" si="111"/>
        <v>0</v>
      </c>
      <c r="AL31" s="12"/>
      <c r="AM31" s="19">
        <f t="shared" si="112"/>
        <v>0</v>
      </c>
      <c r="AO31" s="12"/>
      <c r="AP31" s="19">
        <f t="shared" si="113"/>
        <v>0</v>
      </c>
      <c r="AR31" s="12"/>
      <c r="AS31" s="19">
        <f t="shared" si="114"/>
        <v>0</v>
      </c>
      <c r="AU31" s="12"/>
      <c r="AV31" s="19">
        <f t="shared" si="115"/>
        <v>0</v>
      </c>
      <c r="AX31" s="12"/>
      <c r="AY31" s="19">
        <f t="shared" si="116"/>
        <v>0</v>
      </c>
      <c r="BA31" s="12"/>
      <c r="BB31" s="19">
        <f t="shared" si="117"/>
        <v>0</v>
      </c>
      <c r="BD31" s="12"/>
      <c r="BE31" s="19">
        <f t="shared" si="118"/>
        <v>0</v>
      </c>
      <c r="BG31" s="12"/>
      <c r="BH31" s="19">
        <f t="shared" si="119"/>
        <v>0</v>
      </c>
    </row>
    <row r="32" spans="1:60" s="1" customFormat="1" ht="45">
      <c r="A32" s="49" t="s">
        <v>66</v>
      </c>
      <c r="B32" s="50" t="s">
        <v>67</v>
      </c>
      <c r="C32" s="59"/>
      <c r="D32" s="59">
        <v>1</v>
      </c>
      <c r="E32" s="59"/>
      <c r="F32" s="59"/>
      <c r="G32" s="59"/>
      <c r="H32" s="59"/>
      <c r="I32" s="12" t="s">
        <v>11</v>
      </c>
      <c r="J32" s="9" t="str">
        <f>VLOOKUP(Feuil1!I32,Table!F:G,2,FALSE)</f>
        <v>0-1-2</v>
      </c>
      <c r="K32" s="12"/>
      <c r="L32" s="19">
        <f t="shared" si="103"/>
        <v>0</v>
      </c>
      <c r="N32" s="12"/>
      <c r="O32" s="19">
        <f t="shared" si="104"/>
        <v>0</v>
      </c>
      <c r="Q32" s="12"/>
      <c r="R32" s="19">
        <f t="shared" si="105"/>
        <v>0</v>
      </c>
      <c r="T32" s="12"/>
      <c r="U32" s="19">
        <f t="shared" si="106"/>
        <v>0</v>
      </c>
      <c r="W32" s="12"/>
      <c r="X32" s="19">
        <f t="shared" si="107"/>
        <v>0</v>
      </c>
      <c r="Z32" s="12"/>
      <c r="AA32" s="19">
        <f t="shared" si="108"/>
        <v>0</v>
      </c>
      <c r="AC32" s="12"/>
      <c r="AD32" s="19">
        <f t="shared" si="109"/>
        <v>0</v>
      </c>
      <c r="AF32" s="12"/>
      <c r="AG32" s="19">
        <f t="shared" si="110"/>
        <v>0</v>
      </c>
      <c r="AI32" s="12"/>
      <c r="AJ32" s="19">
        <f t="shared" si="111"/>
        <v>0</v>
      </c>
      <c r="AL32" s="12"/>
      <c r="AM32" s="19">
        <f t="shared" si="112"/>
        <v>0</v>
      </c>
      <c r="AO32" s="12"/>
      <c r="AP32" s="19">
        <f t="shared" si="113"/>
        <v>0</v>
      </c>
      <c r="AR32" s="12"/>
      <c r="AS32" s="19">
        <f t="shared" si="114"/>
        <v>0</v>
      </c>
      <c r="AU32" s="12"/>
      <c r="AV32" s="19">
        <f t="shared" si="115"/>
        <v>0</v>
      </c>
      <c r="AX32" s="12"/>
      <c r="AY32" s="19">
        <f t="shared" si="116"/>
        <v>0</v>
      </c>
      <c r="BA32" s="12"/>
      <c r="BB32" s="19">
        <f t="shared" si="117"/>
        <v>0</v>
      </c>
      <c r="BD32" s="12"/>
      <c r="BE32" s="19">
        <f t="shared" si="118"/>
        <v>0</v>
      </c>
      <c r="BG32" s="12"/>
      <c r="BH32" s="19">
        <f t="shared" si="119"/>
        <v>0</v>
      </c>
    </row>
    <row r="33" spans="1:61" ht="14.25" customHeight="1">
      <c r="A33" s="21"/>
      <c r="B33" s="22"/>
      <c r="C33" s="57"/>
      <c r="D33" s="57"/>
      <c r="E33" s="57"/>
      <c r="F33" s="57"/>
      <c r="G33" s="57"/>
      <c r="H33" s="57"/>
      <c r="N33" s="4"/>
      <c r="O33" s="1"/>
      <c r="Q33" s="4"/>
      <c r="R33" s="1"/>
      <c r="T33" s="4"/>
      <c r="U33" s="1"/>
      <c r="W33" s="4"/>
      <c r="X33" s="1"/>
      <c r="Z33" s="4"/>
      <c r="AA33" s="1"/>
      <c r="AC33" s="4"/>
      <c r="AD33" s="1"/>
      <c r="AF33" s="4"/>
      <c r="AG33" s="1"/>
      <c r="AI33" s="4"/>
      <c r="AJ33" s="1"/>
      <c r="AL33" s="4"/>
      <c r="AM33" s="1"/>
      <c r="AN33" s="1"/>
      <c r="AO33" s="4"/>
      <c r="AP33" s="1"/>
      <c r="AQ33" s="1"/>
      <c r="AR33" s="4"/>
      <c r="AS33" s="1"/>
      <c r="AT33" s="1"/>
      <c r="AU33" s="4"/>
      <c r="AV33" s="1"/>
      <c r="AW33" s="1"/>
      <c r="AX33" s="4"/>
      <c r="AY33" s="1"/>
      <c r="AZ33" s="1"/>
      <c r="BA33" s="4"/>
      <c r="BB33" s="1"/>
      <c r="BC33" s="1"/>
      <c r="BD33" s="4"/>
      <c r="BE33" s="1"/>
      <c r="BF33" s="1"/>
      <c r="BG33" s="4"/>
      <c r="BH33" s="1"/>
      <c r="BI33" s="1"/>
    </row>
    <row r="34" spans="1:61">
      <c r="A34" s="21"/>
      <c r="B34" s="23"/>
      <c r="C34" s="69"/>
      <c r="D34" s="69"/>
      <c r="E34" s="69"/>
      <c r="F34" s="69"/>
      <c r="G34" s="69"/>
      <c r="H34" s="69"/>
      <c r="K34" s="13" t="s">
        <v>0</v>
      </c>
      <c r="L34" s="14">
        <f>IF(SUM($C$2:$C$32)=0,"/",(SUMIF($C$2:$C$32,"&gt;0",L2:L32))/SUM($C$2:$C$32))</f>
        <v>0</v>
      </c>
      <c r="N34" s="13" t="s">
        <v>0</v>
      </c>
      <c r="O34" s="14">
        <f>IF(SUM($C$2:$C$32)=0,"/",(SUMIF($C$2:$C$32,"&gt;0",O2:O32))/SUM($C$2:$C$32))</f>
        <v>0</v>
      </c>
      <c r="Q34" s="13" t="s">
        <v>0</v>
      </c>
      <c r="R34" s="14">
        <f>IF(SUM($C$2:$C$32)=0,"/",(SUMIF($C$2:$C$32,"&gt;0",R2:R32))/SUM($C$2:$C$32))</f>
        <v>0</v>
      </c>
      <c r="T34" s="13" t="s">
        <v>0</v>
      </c>
      <c r="U34" s="14">
        <f>IF(SUM($C$2:$C$32)=0,"/",(SUMIF($C$2:$C$32,"&gt;0",U2:U32))/SUM($C$2:$C$32))</f>
        <v>0</v>
      </c>
      <c r="W34" s="13" t="s">
        <v>0</v>
      </c>
      <c r="X34" s="14">
        <f>IF(SUM($C$2:$C$32)=0,"/",(SUMIF($C$2:$C$32,"&gt;0",X2:X32))/SUM($C$2:$C$32))</f>
        <v>0</v>
      </c>
      <c r="Z34" s="13" t="s">
        <v>0</v>
      </c>
      <c r="AA34" s="14">
        <f>IF(SUM($C$2:$C$32)=0,"/",(SUMIF($C$2:$C$32,"&gt;0",AA2:AA32))/SUM($C$2:$C$32))</f>
        <v>0</v>
      </c>
      <c r="AC34" s="13" t="s">
        <v>0</v>
      </c>
      <c r="AD34" s="14">
        <f>IF(SUM($C$2:$C$32)=0,"/",(SUMIF($C$2:$C$32,"&gt;0",AD2:AD32))/SUM($C$2:$C$32))</f>
        <v>0</v>
      </c>
      <c r="AF34" s="13" t="s">
        <v>0</v>
      </c>
      <c r="AG34" s="14">
        <f>IF(SUM($C$2:$C$32)=0,"/",(SUMIF($C$2:$C$32,"&gt;0",AG2:AG32))/SUM($C$2:$C$32))</f>
        <v>0</v>
      </c>
      <c r="AI34" s="13" t="s">
        <v>0</v>
      </c>
      <c r="AJ34" s="14">
        <f>IF(SUM($C$2:$C$32)=0,"/",(SUMIF($C$2:$C$32,"&gt;0",AJ2:AJ32))/SUM($C$2:$C$32))</f>
        <v>0</v>
      </c>
      <c r="AL34" s="13" t="s">
        <v>0</v>
      </c>
      <c r="AM34" s="14">
        <f>IF(SUM($C$2:$C$32)=0,"/",(SUMIF($C$2:$C$32,"&gt;0",AM2:AM32))/SUM($C$2:$C$32))</f>
        <v>0</v>
      </c>
      <c r="AN34" s="1"/>
      <c r="AO34" s="13" t="s">
        <v>0</v>
      </c>
      <c r="AP34" s="14">
        <f>IF(SUM($C$2:$C$32)=0,"/",(SUMIF($C$2:$C$32,"&gt;0",AP2:AP32))/SUM($C$2:$C$32))</f>
        <v>0</v>
      </c>
      <c r="AQ34" s="1"/>
      <c r="AR34" s="13" t="s">
        <v>0</v>
      </c>
      <c r="AS34" s="14">
        <f>IF(SUM($C$2:$C$32)=0,"/",(SUMIF($C$2:$C$32,"&gt;0",AS2:AS32))/SUM($C$2:$C$32))</f>
        <v>0</v>
      </c>
      <c r="AT34" s="1"/>
      <c r="AU34" s="13" t="s">
        <v>0</v>
      </c>
      <c r="AV34" s="14">
        <f>IF(SUM($C$2:$C$32)=0,"/",(SUMIF($C$2:$C$32,"&gt;0",AV2:AV32))/SUM($C$2:$C$32))</f>
        <v>0</v>
      </c>
      <c r="AW34" s="1"/>
      <c r="AX34" s="13" t="s">
        <v>0</v>
      </c>
      <c r="AY34" s="14">
        <f>IF(SUM($C$2:$C$32)=0,"/",(SUMIF($C$2:$C$32,"&gt;0",AY2:AY32))/SUM($C$2:$C$32))</f>
        <v>0</v>
      </c>
      <c r="AZ34" s="1"/>
      <c r="BA34" s="13" t="s">
        <v>0</v>
      </c>
      <c r="BB34" s="14">
        <f>IF(SUM($C$2:$C$32)=0,"/",(SUMIF($C$2:$C$32,"&gt;0",BB2:BB32))/SUM($C$2:$C$32))</f>
        <v>0</v>
      </c>
      <c r="BC34" s="1"/>
      <c r="BD34" s="13" t="s">
        <v>0</v>
      </c>
      <c r="BE34" s="14">
        <f>IF(SUM($C$2:$C$32)=0,"/",(SUMIF($C$2:$C$32,"&gt;0",BE2:BE32))/SUM($C$2:$C$32))</f>
        <v>0</v>
      </c>
      <c r="BF34" s="1"/>
      <c r="BG34" s="13" t="s">
        <v>0</v>
      </c>
      <c r="BH34" s="14">
        <f>IF(SUM($C$2:$C$32)=0,"/",(SUMIF($C$2:$C$32,"&gt;0",BH2:BH32))/SUM($C$2:$C$32))</f>
        <v>0</v>
      </c>
      <c r="BI34" s="1"/>
    </row>
    <row r="35" spans="1:61">
      <c r="K35" s="15" t="s">
        <v>1</v>
      </c>
      <c r="L35" s="14">
        <f>IF(SUM($D$2:$D$32)=0,"/",(SUMIF($D$2:$D$32,"&gt;0",L2:L32))/SUM($D$2:$D$32))</f>
        <v>0</v>
      </c>
      <c r="N35" s="15" t="s">
        <v>1</v>
      </c>
      <c r="O35" s="14">
        <f>IF(SUM($D$2:$D$32)=0,"/",(SUMIF($D$2:$D$32,"&gt;0",O2:O32))/SUM($D$2:$D$32))</f>
        <v>0</v>
      </c>
      <c r="Q35" s="15" t="s">
        <v>1</v>
      </c>
      <c r="R35" s="14">
        <f>IF(SUM($D$2:$D$32)=0,"/",(SUMIF($D$2:$D$32,"&gt;0",R2:R32))/SUM($D$2:$D$32))</f>
        <v>0</v>
      </c>
      <c r="T35" s="15" t="s">
        <v>1</v>
      </c>
      <c r="U35" s="14">
        <f>IF(SUM($D$2:$D$32)=0,"/",(SUMIF($D$2:$D$32,"&gt;0",U2:U32))/SUM($D$2:$D$32))</f>
        <v>0</v>
      </c>
      <c r="W35" s="15" t="s">
        <v>1</v>
      </c>
      <c r="X35" s="14">
        <f>IF(SUM($D$2:$D$32)=0,"/",(SUMIF($D$2:$D$32,"&gt;0",X2:X32))/SUM($D$2:$D$32))</f>
        <v>0</v>
      </c>
      <c r="Z35" s="15" t="s">
        <v>1</v>
      </c>
      <c r="AA35" s="14">
        <f>IF(SUM($D$2:$D$32)=0,"/",(SUMIF($D$2:$D$32,"&gt;0",AA2:AA32))/SUM($D$2:$D$32))</f>
        <v>0</v>
      </c>
      <c r="AC35" s="15" t="s">
        <v>1</v>
      </c>
      <c r="AD35" s="14">
        <f>IF(SUM($D$2:$D$32)=0,"/",(SUMIF($D$2:$D$32,"&gt;0",AD2:AD32))/SUM($D$2:$D$32))</f>
        <v>0</v>
      </c>
      <c r="AF35" s="15" t="s">
        <v>1</v>
      </c>
      <c r="AG35" s="14">
        <f>IF(SUM($D$2:$D$32)=0,"/",(SUMIF($D$2:$D$32,"&gt;0",AG2:AG32))/SUM($D$2:$D$32))</f>
        <v>0</v>
      </c>
      <c r="AI35" s="15" t="s">
        <v>1</v>
      </c>
      <c r="AJ35" s="14">
        <f>IF(SUM($D$2:$D$32)=0,"/",(SUMIF($D$2:$D$32,"&gt;0",AJ2:AJ32))/SUM($D$2:$D$32))</f>
        <v>0</v>
      </c>
      <c r="AL35" s="15" t="s">
        <v>1</v>
      </c>
      <c r="AM35" s="14">
        <f>IF(SUM($D$2:$D$32)=0,"/",(SUMIF($D$2:$D$32,"&gt;0",AM2:AM32))/SUM($D$2:$D$32))</f>
        <v>0</v>
      </c>
      <c r="AN35" s="1"/>
      <c r="AO35" s="15" t="s">
        <v>1</v>
      </c>
      <c r="AP35" s="14">
        <f>IF(SUM($D$2:$D$32)=0,"/",(SUMIF($D$2:$D$32,"&gt;0",AP2:AP32))/SUM($D$2:$D$32))</f>
        <v>0</v>
      </c>
      <c r="AQ35" s="1"/>
      <c r="AR35" s="15" t="s">
        <v>1</v>
      </c>
      <c r="AS35" s="14">
        <f>IF(SUM($D$2:$D$32)=0,"/",(SUMIF($D$2:$D$32,"&gt;0",AS2:AS32))/SUM($D$2:$D$32))</f>
        <v>0</v>
      </c>
      <c r="AT35" s="1"/>
      <c r="AU35" s="15" t="s">
        <v>1</v>
      </c>
      <c r="AV35" s="14">
        <f>IF(SUM($D$2:$D$32)=0,"/",(SUMIF($D$2:$D$32,"&gt;0",AV2:AV32))/SUM($D$2:$D$32))</f>
        <v>0</v>
      </c>
      <c r="AW35" s="1"/>
      <c r="AX35" s="15" t="s">
        <v>1</v>
      </c>
      <c r="AY35" s="14">
        <f>IF(SUM($D$2:$D$32)=0,"/",(SUMIF($D$2:$D$32,"&gt;0",AY2:AY32))/SUM($D$2:$D$32))</f>
        <v>0</v>
      </c>
      <c r="AZ35" s="1"/>
      <c r="BA35" s="15" t="s">
        <v>1</v>
      </c>
      <c r="BB35" s="14">
        <f>IF(SUM($D$2:$D$32)=0,"/",(SUMIF($D$2:$D$32,"&gt;0",BB2:BB32))/SUM($D$2:$D$32))</f>
        <v>0</v>
      </c>
      <c r="BC35" s="1"/>
      <c r="BD35" s="15" t="s">
        <v>1</v>
      </c>
      <c r="BE35" s="14">
        <f>IF(SUM($D$2:$D$32)=0,"/",(SUMIF($D$2:$D$32,"&gt;0",BE2:BE32))/SUM($D$2:$D$32))</f>
        <v>0</v>
      </c>
      <c r="BF35" s="1"/>
      <c r="BG35" s="15" t="s">
        <v>1</v>
      </c>
      <c r="BH35" s="14">
        <f>IF(SUM($D$2:$D$32)=0,"/",(SUMIF($D$2:$D$32,"&gt;0",BH2:BH32))/SUM($D$2:$D$32))</f>
        <v>0</v>
      </c>
      <c r="BI35" s="1"/>
    </row>
    <row r="36" spans="1:61">
      <c r="K36" s="16" t="s">
        <v>2</v>
      </c>
      <c r="L36" s="14">
        <f>IF(SUM($E$2:$E$32)=0,"/",(SUMIF($E$2:$E$32,"&gt;0",L2:L32))/SUM($E$2:$E$32))</f>
        <v>0</v>
      </c>
      <c r="N36" s="16" t="s">
        <v>2</v>
      </c>
      <c r="O36" s="14">
        <f>IF(SUM($E$2:$E$32)=0,"/",(SUMIF($E$2:$E$32,"&gt;0",O2:O32))/SUM($E$2:$E$32))</f>
        <v>0</v>
      </c>
      <c r="Q36" s="16" t="s">
        <v>2</v>
      </c>
      <c r="R36" s="14">
        <f>IF(SUM($E$2:$E$32)=0,"/",(SUMIF($E$2:$E$32,"&gt;0",R2:R32))/SUM($E$2:$E$32))</f>
        <v>0</v>
      </c>
      <c r="T36" s="16" t="s">
        <v>2</v>
      </c>
      <c r="U36" s="14">
        <f>IF(SUM($E$2:$E$32)=0,"/",(SUMIF($E$2:$E$32,"&gt;0",U2:U32))/SUM($E$2:$E$32))</f>
        <v>0</v>
      </c>
      <c r="W36" s="16" t="s">
        <v>2</v>
      </c>
      <c r="X36" s="14">
        <f>IF(SUM($E$2:$E$32)=0,"/",(SUMIF($E$2:$E$32,"&gt;0",X2:X32))/SUM($E$2:$E$32))</f>
        <v>0</v>
      </c>
      <c r="Z36" s="16" t="s">
        <v>2</v>
      </c>
      <c r="AA36" s="14">
        <f>IF(SUM($E$2:$E$32)=0,"/",(SUMIF($E$2:$E$32,"&gt;0",AA2:AA32))/SUM($E$2:$E$32))</f>
        <v>0</v>
      </c>
      <c r="AC36" s="16" t="s">
        <v>2</v>
      </c>
      <c r="AD36" s="14">
        <f>IF(SUM($E$2:$E$32)=0,"/",(SUMIF($E$2:$E$32,"&gt;0",AD2:AD32))/SUM($E$2:$E$32))</f>
        <v>0</v>
      </c>
      <c r="AF36" s="16" t="s">
        <v>2</v>
      </c>
      <c r="AG36" s="14">
        <f>IF(SUM($E$2:$E$32)=0,"/",(SUMIF($E$2:$E$32,"&gt;0",AG2:AG32))/SUM($E$2:$E$32))</f>
        <v>0</v>
      </c>
      <c r="AI36" s="16" t="s">
        <v>2</v>
      </c>
      <c r="AJ36" s="14">
        <f>IF(SUM($E$2:$E$32)=0,"/",(SUMIF($E$2:$E$32,"&gt;0",AJ2:AJ32))/SUM($E$2:$E$32))</f>
        <v>0</v>
      </c>
      <c r="AL36" s="16" t="s">
        <v>2</v>
      </c>
      <c r="AM36" s="14">
        <f>IF(SUM($E$2:$E$32)=0,"/",(SUMIF($E$2:$E$32,"&gt;0",AM2:AM32))/SUM($E$2:$E$32))</f>
        <v>0</v>
      </c>
      <c r="AN36" s="1"/>
      <c r="AO36" s="16" t="s">
        <v>2</v>
      </c>
      <c r="AP36" s="14">
        <f>IF(SUM($E$2:$E$32)=0,"/",(SUMIF($E$2:$E$32,"&gt;0",AP2:AP32))/SUM($E$2:$E$32))</f>
        <v>0</v>
      </c>
      <c r="AQ36" s="1"/>
      <c r="AR36" s="16" t="s">
        <v>2</v>
      </c>
      <c r="AS36" s="14">
        <f>IF(SUM($E$2:$E$32)=0,"/",(SUMIF($E$2:$E$32,"&gt;0",AS2:AS32))/SUM($E$2:$E$32))</f>
        <v>0</v>
      </c>
      <c r="AT36" s="1"/>
      <c r="AU36" s="16" t="s">
        <v>2</v>
      </c>
      <c r="AV36" s="14">
        <f>IF(SUM($E$2:$E$32)=0,"/",(SUMIF($E$2:$E$32,"&gt;0",AV2:AV32))/SUM($E$2:$E$32))</f>
        <v>0</v>
      </c>
      <c r="AW36" s="1"/>
      <c r="AX36" s="16" t="s">
        <v>2</v>
      </c>
      <c r="AY36" s="14">
        <f>IF(SUM($E$2:$E$32)=0,"/",(SUMIF($E$2:$E$32,"&gt;0",AY2:AY32))/SUM($E$2:$E$32))</f>
        <v>0</v>
      </c>
      <c r="AZ36" s="1"/>
      <c r="BA36" s="16" t="s">
        <v>2</v>
      </c>
      <c r="BB36" s="14">
        <f>IF(SUM($E$2:$E$32)=0,"/",(SUMIF($E$2:$E$32,"&gt;0",BB2:BB32))/SUM($E$2:$E$32))</f>
        <v>0</v>
      </c>
      <c r="BC36" s="1"/>
      <c r="BD36" s="16" t="s">
        <v>2</v>
      </c>
      <c r="BE36" s="14">
        <f>IF(SUM($E$2:$E$32)=0,"/",(SUMIF($E$2:$E$32,"&gt;0",BE2:BE32))/SUM($E$2:$E$32))</f>
        <v>0</v>
      </c>
      <c r="BF36" s="1"/>
      <c r="BG36" s="16" t="s">
        <v>2</v>
      </c>
      <c r="BH36" s="14">
        <f>IF(SUM($E$2:$E$32)=0,"/",(SUMIF($E$2:$E$32,"&gt;0",BH2:BH32))/SUM($E$2:$E$32))</f>
        <v>0</v>
      </c>
      <c r="BI36" s="1"/>
    </row>
    <row r="37" spans="1:61">
      <c r="K37" s="17" t="s">
        <v>3</v>
      </c>
      <c r="L37" s="14">
        <f>IF(SUM($F$2:$F$32)=0,"/",(SUMIF($F$2:$F$32,"&gt;0",L2:L32))/SUM($F$2:$F$32))</f>
        <v>0</v>
      </c>
      <c r="N37" s="17" t="s">
        <v>3</v>
      </c>
      <c r="O37" s="14">
        <f>IF(SUM($F$2:$F$32)=0,"/",(SUMIF($F$2:$F$32,"&gt;0",O2:O32))/SUM($F$2:$F$32))</f>
        <v>0</v>
      </c>
      <c r="Q37" s="17" t="s">
        <v>3</v>
      </c>
      <c r="R37" s="14">
        <f>IF(SUM($F$2:$F$32)=0,"/",(SUMIF($F$2:$F$32,"&gt;0",R2:R32))/SUM($F$2:$F$32))</f>
        <v>0</v>
      </c>
      <c r="T37" s="17" t="s">
        <v>3</v>
      </c>
      <c r="U37" s="14">
        <f>IF(SUM($F$2:$F$32)=0,"/",(SUMIF($F$2:$F$32,"&gt;0",U2:U32))/SUM($F$2:$F$32))</f>
        <v>0</v>
      </c>
      <c r="W37" s="17" t="s">
        <v>3</v>
      </c>
      <c r="X37" s="14">
        <f>IF(SUM($F$2:$F$32)=0,"/",(SUMIF($F$2:$F$32,"&gt;0",X2:X32))/SUM($F$2:$F$32))</f>
        <v>0</v>
      </c>
      <c r="Z37" s="17" t="s">
        <v>3</v>
      </c>
      <c r="AA37" s="14">
        <f>IF(SUM($F$2:$F$32)=0,"/",(SUMIF($F$2:$F$32,"&gt;0",AA2:AA32))/SUM($F$2:$F$32))</f>
        <v>0</v>
      </c>
      <c r="AC37" s="17" t="s">
        <v>3</v>
      </c>
      <c r="AD37" s="14">
        <f>IF(SUM($F$2:$F$32)=0,"/",(SUMIF($F$2:$F$32,"&gt;0",AD2:AD32))/SUM($F$2:$F$32))</f>
        <v>0</v>
      </c>
      <c r="AF37" s="17" t="s">
        <v>3</v>
      </c>
      <c r="AG37" s="14">
        <f>IF(SUM($F$2:$F$32)=0,"/",(SUMIF($F$2:$F$32,"&gt;0",AG2:AG32))/SUM($F$2:$F$32))</f>
        <v>0</v>
      </c>
      <c r="AI37" s="17" t="s">
        <v>3</v>
      </c>
      <c r="AJ37" s="14">
        <f>IF(SUM($F$2:$F$32)=0,"/",(SUMIF($F$2:$F$32,"&gt;0",AJ2:AJ32))/SUM($F$2:$F$32))</f>
        <v>0</v>
      </c>
      <c r="AL37" s="17" t="s">
        <v>3</v>
      </c>
      <c r="AM37" s="14">
        <f>IF(SUM($F$2:$F$32)=0,"/",(SUMIF($F$2:$F$32,"&gt;0",AM2:AM32))/SUM($F$2:$F$32))</f>
        <v>0</v>
      </c>
      <c r="AN37" s="1"/>
      <c r="AO37" s="17" t="s">
        <v>3</v>
      </c>
      <c r="AP37" s="14">
        <f>IF(SUM($F$2:$F$32)=0,"/",(SUMIF($F$2:$F$32,"&gt;0",AP2:AP32))/SUM($F$2:$F$32))</f>
        <v>0</v>
      </c>
      <c r="AQ37" s="1"/>
      <c r="AR37" s="17" t="s">
        <v>3</v>
      </c>
      <c r="AS37" s="14">
        <f>IF(SUM($F$2:$F$32)=0,"/",(SUMIF($F$2:$F$32,"&gt;0",AS2:AS32))/SUM($F$2:$F$32))</f>
        <v>0</v>
      </c>
      <c r="AT37" s="1"/>
      <c r="AU37" s="17" t="s">
        <v>3</v>
      </c>
      <c r="AV37" s="14">
        <f>IF(SUM($F$2:$F$32)=0,"/",(SUMIF($F$2:$F$32,"&gt;0",AV2:AV32))/SUM($F$2:$F$32))</f>
        <v>0</v>
      </c>
      <c r="AW37" s="1"/>
      <c r="AX37" s="17" t="s">
        <v>3</v>
      </c>
      <c r="AY37" s="14">
        <f>IF(SUM($F$2:$F$32)=0,"/",(SUMIF($F$2:$F$32,"&gt;0",AY2:AY32))/SUM($F$2:$F$32))</f>
        <v>0</v>
      </c>
      <c r="AZ37" s="1"/>
      <c r="BA37" s="17" t="s">
        <v>3</v>
      </c>
      <c r="BB37" s="14">
        <f>IF(SUM($F$2:$F$32)=0,"/",(SUMIF($F$2:$F$32,"&gt;0",BB2:BB32))/SUM($F$2:$F$32))</f>
        <v>0</v>
      </c>
      <c r="BC37" s="1"/>
      <c r="BD37" s="17" t="s">
        <v>3</v>
      </c>
      <c r="BE37" s="14">
        <f>IF(SUM($F$2:$F$32)=0,"/",(SUMIF($F$2:$F$32,"&gt;0",BE2:BE32))/SUM($F$2:$F$32))</f>
        <v>0</v>
      </c>
      <c r="BF37" s="1"/>
      <c r="BG37" s="17" t="s">
        <v>3</v>
      </c>
      <c r="BH37" s="14">
        <f>IF(SUM($F$2:$F$32)=0,"/",(SUMIF($F$2:$F$32,"&gt;0",BH2:BH32))/SUM($F$2:$F$32))</f>
        <v>0</v>
      </c>
      <c r="BI37" s="1"/>
    </row>
    <row r="38" spans="1:61">
      <c r="K38" s="18" t="s">
        <v>4</v>
      </c>
      <c r="L38" s="14">
        <f>IF(SUM($G$2:$G$32)=0,"/",(SUMIF($G$2:$G$32,"&gt;0",L2:L32))/SUM($G$2:$G$32))</f>
        <v>0</v>
      </c>
      <c r="N38" s="18" t="s">
        <v>4</v>
      </c>
      <c r="O38" s="14">
        <f>IF(SUM($G$2:$G$32)=0,"/",(SUMIF($G$2:$G$32,"&gt;0",O2:O32))/SUM($G$2:$G$32))</f>
        <v>0</v>
      </c>
      <c r="Q38" s="18" t="s">
        <v>4</v>
      </c>
      <c r="R38" s="14">
        <f>IF(SUM($G$2:$G$32)=0,"/",(SUMIF($G$2:$G$32,"&gt;0",R2:R32))/SUM($G$2:$G$32))</f>
        <v>0</v>
      </c>
      <c r="T38" s="18" t="s">
        <v>4</v>
      </c>
      <c r="U38" s="14">
        <f>IF(SUM($G$2:$G$32)=0,"/",(SUMIF($G$2:$G$32,"&gt;0",U2:U32))/SUM($G$2:$G$32))</f>
        <v>0</v>
      </c>
      <c r="W38" s="18" t="s">
        <v>4</v>
      </c>
      <c r="X38" s="14">
        <f>IF(SUM($G$2:$G$32)=0,"/",(SUMIF($G$2:$G$32,"&gt;0",X2:X32))/SUM($G$2:$G$32))</f>
        <v>0</v>
      </c>
      <c r="Z38" s="18" t="s">
        <v>4</v>
      </c>
      <c r="AA38" s="14">
        <f>IF(SUM($G$2:$G$32)=0,"/",(SUMIF($G$2:$G$32,"&gt;0",AA2:AA32))/SUM($G$2:$G$32))</f>
        <v>0</v>
      </c>
      <c r="AC38" s="18" t="s">
        <v>4</v>
      </c>
      <c r="AD38" s="14">
        <f>IF(SUM($G$2:$G$32)=0,"/",(SUMIF($G$2:$G$32,"&gt;0",AD2:AD32))/SUM($G$2:$G$32))</f>
        <v>0</v>
      </c>
      <c r="AF38" s="18" t="s">
        <v>4</v>
      </c>
      <c r="AG38" s="14">
        <f>IF(SUM($G$2:$G$32)=0,"/",(SUMIF($G$2:$G$32,"&gt;0",AG2:AG32))/SUM($G$2:$G$32))</f>
        <v>0</v>
      </c>
      <c r="AI38" s="18" t="s">
        <v>4</v>
      </c>
      <c r="AJ38" s="14">
        <f>IF(SUM($G$2:$G$32)=0,"/",(SUMIF($G$2:$G$32,"&gt;0",AJ2:AJ32))/SUM($G$2:$G$32))</f>
        <v>0</v>
      </c>
      <c r="AL38" s="18" t="s">
        <v>4</v>
      </c>
      <c r="AM38" s="14">
        <f>IF(SUM($G$2:$G$32)=0,"/",(SUMIF($G$2:$G$32,"&gt;0",AM2:AM32))/SUM($G$2:$G$32))</f>
        <v>0</v>
      </c>
      <c r="AN38" s="1"/>
      <c r="AO38" s="18" t="s">
        <v>4</v>
      </c>
      <c r="AP38" s="14">
        <f>IF(SUM($G$2:$G$32)=0,"/",(SUMIF($G$2:$G$32,"&gt;0",AP2:AP32))/SUM($G$2:$G$32))</f>
        <v>0</v>
      </c>
      <c r="AQ38" s="1"/>
      <c r="AR38" s="18" t="s">
        <v>4</v>
      </c>
      <c r="AS38" s="14">
        <f>IF(SUM($G$2:$G$32)=0,"/",(SUMIF($G$2:$G$32,"&gt;0",AS2:AS32))/SUM($G$2:$G$32))</f>
        <v>0</v>
      </c>
      <c r="AT38" s="1"/>
      <c r="AU38" s="18" t="s">
        <v>4</v>
      </c>
      <c r="AV38" s="14">
        <f>IF(SUM($G$2:$G$32)=0,"/",(SUMIF($G$2:$G$32,"&gt;0",AV2:AV32))/SUM($G$2:$G$32))</f>
        <v>0</v>
      </c>
      <c r="AW38" s="1"/>
      <c r="AX38" s="18" t="s">
        <v>4</v>
      </c>
      <c r="AY38" s="14">
        <f>IF(SUM($G$2:$G$32)=0,"/",(SUMIF($G$2:$G$32,"&gt;0",AY2:AY32))/SUM($G$2:$G$32))</f>
        <v>0</v>
      </c>
      <c r="AZ38" s="1"/>
      <c r="BA38" s="18" t="s">
        <v>4</v>
      </c>
      <c r="BB38" s="14">
        <f>IF(SUM($G$2:$G$32)=0,"/",(SUMIF($G$2:$G$32,"&gt;0",BB2:BB32))/SUM($G$2:$G$32))</f>
        <v>0</v>
      </c>
      <c r="BC38" s="1"/>
      <c r="BD38" s="18" t="s">
        <v>4</v>
      </c>
      <c r="BE38" s="14">
        <f>IF(SUM($G$2:$G$32)=0,"/",(SUMIF($G$2:$G$32,"&gt;0",BE2:BE32))/SUM($G$2:$G$32))</f>
        <v>0</v>
      </c>
      <c r="BF38" s="1"/>
      <c r="BG38" s="18" t="s">
        <v>4</v>
      </c>
      <c r="BH38" s="14">
        <f>IF(SUM($G$2:$G$32)=0,"/",(SUMIF($G$2:$G$32,"&gt;0",BH2:BH32))/SUM($G$2:$G$32))</f>
        <v>0</v>
      </c>
      <c r="BI38" s="1"/>
    </row>
    <row r="39" spans="1:61">
      <c r="K39" s="20" t="s">
        <v>17</v>
      </c>
      <c r="L39" s="14">
        <f>IF(SUM($H$2:$H$32)=0,"/",(SUMIF($H$2:$H$32,"&gt;0",L2:L32))/SUM($H$2:$H$32))</f>
        <v>0</v>
      </c>
      <c r="N39" s="20" t="s">
        <v>17</v>
      </c>
      <c r="O39" s="14">
        <f>IF(SUM($H$2:$H$32)=0,"/",(SUMIF($H$2:$H$32,"&gt;0",O2:O32))/SUM($H$2:$H$32))</f>
        <v>0</v>
      </c>
      <c r="Q39" s="20" t="s">
        <v>17</v>
      </c>
      <c r="R39" s="14">
        <f>IF(SUM($H$2:$H$32)=0,"/",(SUMIF($H$2:$H$32,"&gt;0",R2:R32))/SUM($H$2:$H$32))</f>
        <v>0</v>
      </c>
      <c r="T39" s="20" t="s">
        <v>17</v>
      </c>
      <c r="U39" s="14">
        <f>IF(SUM($H$2:$H$32)=0,"/",(SUMIF($H$2:$H$32,"&gt;0",U2:U32))/SUM($H$2:$H$32))</f>
        <v>0</v>
      </c>
      <c r="W39" s="20" t="s">
        <v>17</v>
      </c>
      <c r="X39" s="14">
        <f>IF(SUM($H$2:$H$32)=0,"/",(SUMIF($H$2:$H$32,"&gt;0",X2:X32))/SUM($H$2:$H$32))</f>
        <v>0</v>
      </c>
      <c r="Z39" s="20" t="s">
        <v>17</v>
      </c>
      <c r="AA39" s="14">
        <f>IF(SUM($H$2:$H$32)=0,"/",(SUMIF($H$2:$H$32,"&gt;0",AA2:AA32))/SUM($H$2:$H$32))</f>
        <v>0</v>
      </c>
      <c r="AC39" s="20" t="s">
        <v>17</v>
      </c>
      <c r="AD39" s="14">
        <f>IF(SUM($H$2:$H$32)=0,"/",(SUMIF($H$2:$H$32,"&gt;0",AD2:AD32))/SUM($H$2:$H$32))</f>
        <v>0</v>
      </c>
      <c r="AF39" s="20" t="s">
        <v>17</v>
      </c>
      <c r="AG39" s="14">
        <f>IF(SUM($H$2:$H$32)=0,"/",(SUMIF($H$2:$H$32,"&gt;0",AG2:AG32))/SUM($H$2:$H$32))</f>
        <v>0</v>
      </c>
      <c r="AI39" s="20" t="s">
        <v>17</v>
      </c>
      <c r="AJ39" s="14">
        <f>IF(SUM($H$2:$H$32)=0,"/",(SUMIF($H$2:$H$32,"&gt;0",AJ2:AJ32))/SUM($H$2:$H$32))</f>
        <v>0</v>
      </c>
      <c r="AL39" s="20" t="s">
        <v>17</v>
      </c>
      <c r="AM39" s="14">
        <f>IF(SUM($H$2:$H$32)=0,"/",(SUMIF($H$2:$H$32,"&gt;0",AM2:AM32))/SUM($H$2:$H$32))</f>
        <v>0</v>
      </c>
      <c r="AN39" s="1"/>
      <c r="AO39" s="20" t="s">
        <v>17</v>
      </c>
      <c r="AP39" s="14">
        <f>IF(SUM($H$2:$H$32)=0,"/",(SUMIF($H$2:$H$32,"&gt;0",AP2:AP32))/SUM($H$2:$H$32))</f>
        <v>0</v>
      </c>
      <c r="AQ39" s="1"/>
      <c r="AR39" s="20" t="s">
        <v>17</v>
      </c>
      <c r="AS39" s="14">
        <f>IF(SUM($H$2:$H$32)=0,"/",(SUMIF($H$2:$H$32,"&gt;0",AS2:AS32))/SUM($H$2:$H$32))</f>
        <v>0</v>
      </c>
      <c r="AT39" s="1"/>
      <c r="AU39" s="20" t="s">
        <v>17</v>
      </c>
      <c r="AV39" s="14">
        <f>IF(SUM($H$2:$H$32)=0,"/",(SUMIF($H$2:$H$32,"&gt;0",AV2:AV32))/SUM($H$2:$H$32))</f>
        <v>0</v>
      </c>
      <c r="AW39" s="1"/>
      <c r="AX39" s="20" t="s">
        <v>17</v>
      </c>
      <c r="AY39" s="14">
        <f>IF(SUM($H$2:$H$32)=0,"/",(SUMIF($H$2:$H$32,"&gt;0",AY2:AY32))/SUM($H$2:$H$32))</f>
        <v>0</v>
      </c>
      <c r="AZ39" s="1"/>
      <c r="BA39" s="20" t="s">
        <v>17</v>
      </c>
      <c r="BB39" s="14">
        <f>IF(SUM($H$2:$H$32)=0,"/",(SUMIF($H$2:$H$32,"&gt;0",BB2:BB32))/SUM($H$2:$H$32))</f>
        <v>0</v>
      </c>
      <c r="BC39" s="1"/>
      <c r="BD39" s="20" t="s">
        <v>17</v>
      </c>
      <c r="BE39" s="14">
        <f>IF(SUM($H$2:$H$32)=0,"/",(SUMIF($H$2:$H$32,"&gt;0",BE2:BE32))/SUM($H$2:$H$32))</f>
        <v>0</v>
      </c>
      <c r="BF39" s="1"/>
      <c r="BG39" s="20" t="s">
        <v>17</v>
      </c>
      <c r="BH39" s="14">
        <f>IF(SUM($H$2:$H$32)=0,"/",(SUMIF($H$2:$H$32,"&gt;0",BH2:BH32))/SUM($H$2:$H$32))</f>
        <v>0</v>
      </c>
      <c r="BI39" s="1"/>
    </row>
    <row r="40" spans="1:61">
      <c r="K40" s="12" t="s">
        <v>20</v>
      </c>
      <c r="L40" s="1" t="str">
        <f>IF(ISBLANK(K2), "ABS",SUM(L2:L32))</f>
        <v>ABS</v>
      </c>
      <c r="N40" s="12" t="s">
        <v>20</v>
      </c>
      <c r="O40" s="1" t="str">
        <f>IF(ISBLANK(N2), "ABS",SUM(O2:O32))</f>
        <v>ABS</v>
      </c>
      <c r="Q40" s="12" t="s">
        <v>20</v>
      </c>
      <c r="R40" s="1" t="str">
        <f>IF(ISBLANK(Q2), "ABS",SUM(R2:R32))</f>
        <v>ABS</v>
      </c>
      <c r="T40" s="12" t="s">
        <v>20</v>
      </c>
      <c r="U40" s="1" t="str">
        <f>IF(ISBLANK(T2), "ABS",SUM(U2:U32))</f>
        <v>ABS</v>
      </c>
      <c r="W40" s="12" t="s">
        <v>20</v>
      </c>
      <c r="X40" s="1" t="str">
        <f>IF(ISBLANK(W2), "ABS",SUM(X2:X32))</f>
        <v>ABS</v>
      </c>
      <c r="Z40" s="12" t="s">
        <v>20</v>
      </c>
      <c r="AA40" s="1" t="str">
        <f>IF(ISBLANK(Z2), "ABS",SUM(AA2:AA32))</f>
        <v>ABS</v>
      </c>
      <c r="AC40" s="12" t="s">
        <v>20</v>
      </c>
      <c r="AD40" s="1" t="str">
        <f>IF(ISBLANK(AC2), "ABS",SUM(AD2:AD32))</f>
        <v>ABS</v>
      </c>
      <c r="AF40" s="12" t="s">
        <v>20</v>
      </c>
      <c r="AG40" s="1" t="str">
        <f>IF(ISBLANK(AF2), "ABS",SUM(AG2:AG32))</f>
        <v>ABS</v>
      </c>
      <c r="AI40" s="12" t="s">
        <v>20</v>
      </c>
      <c r="AJ40" s="1" t="str">
        <f>IF(ISBLANK(AI2), "ABS",SUM(AJ2:AJ32))</f>
        <v>ABS</v>
      </c>
      <c r="AL40" s="12" t="s">
        <v>20</v>
      </c>
      <c r="AM40" s="1" t="str">
        <f>IF(ISBLANK(AL2), "ABS",SUM(AM2:AM32))</f>
        <v>ABS</v>
      </c>
      <c r="AO40" s="12" t="s">
        <v>20</v>
      </c>
      <c r="AP40" s="1" t="str">
        <f>IF(ISBLANK(AO2), "ABS",SUM(AP2:AP32))</f>
        <v>ABS</v>
      </c>
      <c r="AR40" s="12" t="s">
        <v>20</v>
      </c>
      <c r="AS40" s="1" t="str">
        <f>IF(ISBLANK(AR2), "ABS",SUM(AS2:AS32))</f>
        <v>ABS</v>
      </c>
      <c r="AU40" s="12" t="s">
        <v>20</v>
      </c>
      <c r="AV40" s="1" t="str">
        <f>IF(ISBLANK(AU2), "ABS",SUM(AV2:AV32))</f>
        <v>ABS</v>
      </c>
      <c r="AX40" s="12" t="s">
        <v>20</v>
      </c>
      <c r="AY40" s="1" t="str">
        <f>IF(ISBLANK(AX2), "ABS",SUM(AY2:AY32))</f>
        <v>ABS</v>
      </c>
      <c r="BA40" s="12" t="s">
        <v>20</v>
      </c>
      <c r="BB40" s="1" t="str">
        <f>IF(ISBLANK(BA2), "ABS",SUM(BB2:BB32))</f>
        <v>ABS</v>
      </c>
      <c r="BD40" s="12" t="s">
        <v>20</v>
      </c>
      <c r="BE40" s="1" t="str">
        <f>IF(ISBLANK(BD2), "ABS",SUM(BE2:BE32))</f>
        <v>ABS</v>
      </c>
      <c r="BG40" s="12" t="s">
        <v>20</v>
      </c>
      <c r="BH40" s="1" t="str">
        <f>IF(ISBLANK(BG2), "ABS",SUM(BH2:BH32))</f>
        <v>ABS</v>
      </c>
    </row>
    <row r="41" spans="1:61" s="61" customFormat="1" ht="45">
      <c r="A41" s="60"/>
      <c r="C41" s="62"/>
      <c r="D41" s="62"/>
      <c r="E41" s="62"/>
      <c r="F41" s="62"/>
      <c r="G41" s="62"/>
      <c r="H41" s="62"/>
      <c r="I41" s="63"/>
      <c r="J41" s="64"/>
      <c r="K41" s="65" t="s">
        <v>68</v>
      </c>
      <c r="N41" s="65" t="s">
        <v>68</v>
      </c>
      <c r="Q41" s="65" t="s">
        <v>68</v>
      </c>
      <c r="T41" s="65" t="s">
        <v>68</v>
      </c>
      <c r="W41" s="65" t="s">
        <v>68</v>
      </c>
      <c r="Z41" s="65" t="s">
        <v>68</v>
      </c>
      <c r="AC41" s="65" t="s">
        <v>68</v>
      </c>
      <c r="AF41" s="65" t="s">
        <v>68</v>
      </c>
      <c r="AI41" s="65" t="s">
        <v>68</v>
      </c>
      <c r="AL41" s="65" t="s">
        <v>68</v>
      </c>
      <c r="AO41" s="65" t="s">
        <v>68</v>
      </c>
      <c r="AR41" s="65" t="s">
        <v>68</v>
      </c>
      <c r="AU41" s="65" t="s">
        <v>68</v>
      </c>
      <c r="AX41" s="65" t="s">
        <v>68</v>
      </c>
      <c r="BA41" s="65" t="s">
        <v>68</v>
      </c>
      <c r="BD41" s="65" t="s">
        <v>68</v>
      </c>
      <c r="BG41" s="65" t="s">
        <v>68</v>
      </c>
    </row>
    <row r="42" spans="1:61" ht="30">
      <c r="K42" s="63" t="s">
        <v>69</v>
      </c>
      <c r="L42" t="e">
        <f>20*(L41+L40)/25</f>
        <v>#VALUE!</v>
      </c>
      <c r="N42" s="63" t="s">
        <v>69</v>
      </c>
      <c r="O42" s="1" t="e">
        <f>20*(O41+O40)/25</f>
        <v>#VALUE!</v>
      </c>
      <c r="Q42" s="63" t="s">
        <v>69</v>
      </c>
      <c r="R42" s="1" t="e">
        <f>20*(R41+R40)/25</f>
        <v>#VALUE!</v>
      </c>
      <c r="T42" s="63" t="s">
        <v>69</v>
      </c>
      <c r="U42" s="1" t="e">
        <f>20*(U41+U40)/25</f>
        <v>#VALUE!</v>
      </c>
      <c r="W42" s="63" t="s">
        <v>69</v>
      </c>
      <c r="X42" s="1" t="e">
        <f>20*(X41+X40)/25</f>
        <v>#VALUE!</v>
      </c>
      <c r="Z42" s="63" t="s">
        <v>69</v>
      </c>
      <c r="AA42" s="1" t="e">
        <f>20*(AA41+AA40)/25</f>
        <v>#VALUE!</v>
      </c>
      <c r="AC42" s="63" t="s">
        <v>69</v>
      </c>
      <c r="AD42" s="1" t="e">
        <f>20*(AD41+AD40)/25</f>
        <v>#VALUE!</v>
      </c>
      <c r="AF42" s="63" t="s">
        <v>69</v>
      </c>
      <c r="AG42" s="1" t="e">
        <f>20*(AG41+AG40)/25</f>
        <v>#VALUE!</v>
      </c>
      <c r="AI42" s="63" t="s">
        <v>69</v>
      </c>
      <c r="AJ42" s="1" t="e">
        <f>20*(AJ41+AJ40)/25</f>
        <v>#VALUE!</v>
      </c>
      <c r="AL42" s="63" t="s">
        <v>69</v>
      </c>
      <c r="AM42" s="1" t="e">
        <f>20*(AM41+AM40)/25</f>
        <v>#VALUE!</v>
      </c>
      <c r="AO42" s="63" t="s">
        <v>69</v>
      </c>
      <c r="AP42" s="1" t="e">
        <f>20*(AP41+AP40)/25</f>
        <v>#VALUE!</v>
      </c>
      <c r="AR42" s="63" t="s">
        <v>69</v>
      </c>
      <c r="AS42" s="1" t="e">
        <f>20*(AS41+AS40)/25</f>
        <v>#VALUE!</v>
      </c>
      <c r="AU42" s="63" t="s">
        <v>69</v>
      </c>
      <c r="AV42" s="1" t="e">
        <f>20*(AV41+AV40)/25</f>
        <v>#VALUE!</v>
      </c>
      <c r="AX42" s="63" t="s">
        <v>69</v>
      </c>
      <c r="AY42" s="1" t="e">
        <f>20*(AY41+AY40)/25</f>
        <v>#VALUE!</v>
      </c>
      <c r="BA42" s="63" t="s">
        <v>69</v>
      </c>
      <c r="BB42" s="1" t="e">
        <f>20*(BB41+BB40)/25</f>
        <v>#VALUE!</v>
      </c>
      <c r="BD42" s="63" t="s">
        <v>69</v>
      </c>
      <c r="BE42" s="1" t="e">
        <f>20*(BE41+BE40)/25</f>
        <v>#VALUE!</v>
      </c>
      <c r="BG42" s="63" t="s">
        <v>69</v>
      </c>
      <c r="BH42" s="1" t="e">
        <f>20*(BH41+BH40)/25</f>
        <v>#VALUE!</v>
      </c>
    </row>
    <row r="48" spans="1:61">
      <c r="Q48" t="str">
        <f>IF(ISBLANK(F2),"",9-F2)</f>
        <v/>
      </c>
    </row>
  </sheetData>
  <mergeCells count="28">
    <mergeCell ref="BA1:BB1"/>
    <mergeCell ref="BD1:BE1"/>
    <mergeCell ref="BG1:BH1"/>
    <mergeCell ref="AL1:AM1"/>
    <mergeCell ref="AO1:AP1"/>
    <mergeCell ref="AR1:AS1"/>
    <mergeCell ref="AU1:AV1"/>
    <mergeCell ref="AX1:AY1"/>
    <mergeCell ref="A1:B1"/>
    <mergeCell ref="K1:L1"/>
    <mergeCell ref="AC1:AD1"/>
    <mergeCell ref="AF1:AG1"/>
    <mergeCell ref="AI1:AJ1"/>
    <mergeCell ref="Z1:AA1"/>
    <mergeCell ref="C34:H34"/>
    <mergeCell ref="N1:O1"/>
    <mergeCell ref="Q1:R1"/>
    <mergeCell ref="T1:U1"/>
    <mergeCell ref="W1:X1"/>
    <mergeCell ref="A18:A21"/>
    <mergeCell ref="A23:A24"/>
    <mergeCell ref="A25:A26"/>
    <mergeCell ref="A27:A28"/>
    <mergeCell ref="A2:A4"/>
    <mergeCell ref="A5:A7"/>
    <mergeCell ref="A8:A9"/>
    <mergeCell ref="A10:A12"/>
    <mergeCell ref="A13:A14"/>
  </mergeCells>
  <conditionalFormatting sqref="C2:H32">
    <cfRule type="cellIs" dxfId="0" priority="5" operator="equal">
      <formula>""</formula>
    </cfRule>
  </conditionalFormatting>
  <dataValidations count="3">
    <dataValidation type="list" allowBlank="1" showInputMessage="1" showErrorMessage="1" sqref="K2:K32">
      <formula1>INDIRECT(I2)</formula1>
    </dataValidation>
    <dataValidation type="list" allowBlank="1" showInputMessage="1" showErrorMessage="1" sqref="T2:T32 Q2:Q32 N2:N32 BG2:BG32 BD2:BD32 BA2:BA32 AX2:AX32 AU2:AU32 AR2:AR32 AO2:AO32 AL2:AL32 AI2:AI32 AF2:AF32 AC2:AC32 Z2:Z32 W2:W32">
      <formula1>INDIRECT($I2)</formula1>
    </dataValidation>
    <dataValidation type="list" allowBlank="1" showInputMessage="1" showErrorMessage="1" sqref="I2:I32">
      <formula1>Listes</formula1>
    </dataValidation>
  </dataValidations>
  <pageMargins left="0.7" right="0.7" top="0.75" bottom="0.75" header="0.3" footer="0.3"/>
  <pageSetup paperSize="9" scale="6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G7"/>
  <sheetViews>
    <sheetView workbookViewId="0">
      <selection activeCell="F2" sqref="F2"/>
    </sheetView>
  </sheetViews>
  <sheetFormatPr baseColWidth="10" defaultRowHeight="15"/>
  <sheetData>
    <row r="1" spans="1:7">
      <c r="A1" s="6" t="s">
        <v>10</v>
      </c>
      <c r="B1" s="6" t="s">
        <v>11</v>
      </c>
      <c r="C1" s="6" t="s">
        <v>12</v>
      </c>
      <c r="D1" s="6" t="s">
        <v>13</v>
      </c>
      <c r="E1" s="24" t="s">
        <v>18</v>
      </c>
      <c r="F1" s="7" t="s">
        <v>7</v>
      </c>
      <c r="G1" s="8" t="s">
        <v>14</v>
      </c>
    </row>
    <row r="2" spans="1:7">
      <c r="A2" s="2">
        <v>0</v>
      </c>
      <c r="B2" s="2">
        <v>0</v>
      </c>
      <c r="C2" s="2">
        <v>0</v>
      </c>
      <c r="D2" s="2">
        <v>0</v>
      </c>
      <c r="E2" s="2">
        <v>0</v>
      </c>
      <c r="F2" s="10" t="s">
        <v>10</v>
      </c>
      <c r="G2" s="9" t="s">
        <v>5</v>
      </c>
    </row>
    <row r="3" spans="1:7">
      <c r="A3" s="2">
        <v>1</v>
      </c>
      <c r="B3" s="2">
        <v>1</v>
      </c>
      <c r="C3" s="2">
        <v>1</v>
      </c>
      <c r="D3" s="2">
        <v>1</v>
      </c>
      <c r="E3" s="2">
        <v>1</v>
      </c>
      <c r="F3" s="10" t="s">
        <v>11</v>
      </c>
      <c r="G3" s="9" t="s">
        <v>6</v>
      </c>
    </row>
    <row r="4" spans="1:7">
      <c r="A4" s="2"/>
      <c r="B4" s="2">
        <v>2</v>
      </c>
      <c r="C4" s="2">
        <v>2</v>
      </c>
      <c r="D4" s="2">
        <v>2</v>
      </c>
      <c r="E4" s="2">
        <v>2</v>
      </c>
      <c r="F4" s="10" t="s">
        <v>12</v>
      </c>
      <c r="G4" s="9" t="s">
        <v>15</v>
      </c>
    </row>
    <row r="5" spans="1:7">
      <c r="A5" s="2"/>
      <c r="B5" s="2"/>
      <c r="C5" s="2">
        <v>3</v>
      </c>
      <c r="D5" s="2">
        <v>3</v>
      </c>
      <c r="E5" s="2">
        <v>3</v>
      </c>
      <c r="F5" s="10" t="s">
        <v>13</v>
      </c>
      <c r="G5" s="9" t="s">
        <v>16</v>
      </c>
    </row>
    <row r="6" spans="1:7">
      <c r="A6" s="2"/>
      <c r="B6" s="2"/>
      <c r="C6" s="2"/>
      <c r="D6" s="2">
        <v>4</v>
      </c>
      <c r="E6" s="2">
        <v>4</v>
      </c>
      <c r="F6" s="10" t="s">
        <v>18</v>
      </c>
      <c r="G6" s="9" t="s">
        <v>19</v>
      </c>
    </row>
    <row r="7" spans="1:7">
      <c r="E7" s="2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>
    <pageSetUpPr fitToPage="1"/>
  </sheetPr>
  <dimension ref="A1:C183"/>
  <sheetViews>
    <sheetView topLeftCell="A2" zoomScale="80" zoomScaleNormal="80" workbookViewId="0"/>
  </sheetViews>
  <sheetFormatPr baseColWidth="10" defaultRowHeight="30.75" customHeight="1"/>
  <cols>
    <col min="1" max="1" width="17.140625" style="3" customWidth="1"/>
    <col min="2" max="2" width="79.85546875" style="25" bestFit="1" customWidth="1"/>
    <col min="3" max="3" width="14" style="3" customWidth="1"/>
    <col min="4" max="16384" width="11.42578125" style="3"/>
  </cols>
  <sheetData>
    <row r="1" spans="1:3" ht="30.75" customHeight="1">
      <c r="A1" s="46" t="str">
        <f>T(Feuil1!K$1)</f>
        <v>Nom Prénom</v>
      </c>
      <c r="B1" s="47" t="s">
        <v>30</v>
      </c>
      <c r="C1" s="48" t="e">
        <f>ROUNDUP(Feuil1!L$42*2,0)/2 &amp; "/20"</f>
        <v>#VALUE!</v>
      </c>
    </row>
    <row r="2" spans="1:3" ht="30.75" customHeight="1">
      <c r="A2" s="28" t="s">
        <v>27</v>
      </c>
      <c r="B2" s="45" t="s">
        <v>28</v>
      </c>
      <c r="C2" s="11" t="s">
        <v>29</v>
      </c>
    </row>
    <row r="3" spans="1:3" ht="30.75" customHeight="1">
      <c r="A3" s="26" t="s">
        <v>0</v>
      </c>
      <c r="B3" s="27" t="s">
        <v>21</v>
      </c>
      <c r="C3" s="39">
        <f>Feuil1!L$34</f>
        <v>0</v>
      </c>
    </row>
    <row r="4" spans="1:3" ht="30.75" customHeight="1">
      <c r="A4" s="29" t="s">
        <v>1</v>
      </c>
      <c r="B4" s="30" t="s">
        <v>22</v>
      </c>
      <c r="C4" s="40">
        <f>Feuil1!L$35</f>
        <v>0</v>
      </c>
    </row>
    <row r="5" spans="1:3" ht="30.75" customHeight="1">
      <c r="A5" s="31" t="s">
        <v>2</v>
      </c>
      <c r="B5" s="32" t="s">
        <v>23</v>
      </c>
      <c r="C5" s="41">
        <f>Feuil1!L$36</f>
        <v>0</v>
      </c>
    </row>
    <row r="6" spans="1:3" ht="30.75" customHeight="1">
      <c r="A6" s="33" t="s">
        <v>3</v>
      </c>
      <c r="B6" s="34" t="s">
        <v>24</v>
      </c>
      <c r="C6" s="42">
        <f>Feuil1!L$37</f>
        <v>0</v>
      </c>
    </row>
    <row r="7" spans="1:3" ht="30.75" customHeight="1">
      <c r="A7" s="35" t="s">
        <v>4</v>
      </c>
      <c r="B7" s="36" t="s">
        <v>25</v>
      </c>
      <c r="C7" s="43">
        <f>Feuil1!L$38</f>
        <v>0</v>
      </c>
    </row>
    <row r="8" spans="1:3" ht="30.75" customHeight="1">
      <c r="A8" s="37" t="s">
        <v>17</v>
      </c>
      <c r="B8" s="38" t="s">
        <v>26</v>
      </c>
      <c r="C8" s="44">
        <f>Feuil1!L$39</f>
        <v>0</v>
      </c>
    </row>
    <row r="11" spans="1:3" ht="30.75" customHeight="1">
      <c r="A11" s="46" t="str">
        <f>T(Feuil1!N$1)</f>
        <v/>
      </c>
      <c r="B11" s="47" t="s">
        <v>30</v>
      </c>
      <c r="C11" s="48" t="e">
        <f>ROUNDUP(Feuil1!O$42*2,0)/2 &amp; "/20"</f>
        <v>#VALUE!</v>
      </c>
    </row>
    <row r="12" spans="1:3" ht="30.75" customHeight="1">
      <c r="A12" s="28" t="s">
        <v>27</v>
      </c>
      <c r="B12" s="45" t="s">
        <v>28</v>
      </c>
      <c r="C12" s="11" t="s">
        <v>29</v>
      </c>
    </row>
    <row r="13" spans="1:3" ht="30.75" customHeight="1">
      <c r="A13" s="26" t="s">
        <v>0</v>
      </c>
      <c r="B13" s="27" t="s">
        <v>21</v>
      </c>
      <c r="C13" s="39">
        <f>Feuil1!O$34</f>
        <v>0</v>
      </c>
    </row>
    <row r="14" spans="1:3" ht="30.75" customHeight="1">
      <c r="A14" s="29" t="s">
        <v>1</v>
      </c>
      <c r="B14" s="30" t="s">
        <v>22</v>
      </c>
      <c r="C14" s="40">
        <f>Feuil1!O$35</f>
        <v>0</v>
      </c>
    </row>
    <row r="15" spans="1:3" ht="30.75" customHeight="1">
      <c r="A15" s="31" t="s">
        <v>2</v>
      </c>
      <c r="B15" s="32" t="s">
        <v>23</v>
      </c>
      <c r="C15" s="41">
        <f>Feuil1!O$36</f>
        <v>0</v>
      </c>
    </row>
    <row r="16" spans="1:3" ht="30.75" customHeight="1">
      <c r="A16" s="33" t="s">
        <v>3</v>
      </c>
      <c r="B16" s="34" t="s">
        <v>24</v>
      </c>
      <c r="C16" s="42">
        <f>Feuil1!O$37</f>
        <v>0</v>
      </c>
    </row>
    <row r="17" spans="1:3" ht="30.75" customHeight="1">
      <c r="A17" s="35" t="s">
        <v>4</v>
      </c>
      <c r="B17" s="36" t="s">
        <v>25</v>
      </c>
      <c r="C17" s="43">
        <f>Feuil1!O$38</f>
        <v>0</v>
      </c>
    </row>
    <row r="18" spans="1:3" ht="30.75" customHeight="1">
      <c r="A18" s="37" t="s">
        <v>17</v>
      </c>
      <c r="B18" s="38" t="s">
        <v>26</v>
      </c>
      <c r="C18" s="44">
        <f>Feuil1!L$39</f>
        <v>0</v>
      </c>
    </row>
    <row r="21" spans="1:3" ht="30.75" customHeight="1">
      <c r="A21" s="46" t="str">
        <f>T(Feuil1!Q$1)</f>
        <v/>
      </c>
      <c r="B21" s="47" t="s">
        <v>30</v>
      </c>
      <c r="C21" s="48" t="e">
        <f>ROUNDUP(Feuil1!R$42*2,0)/2 &amp; "/20"</f>
        <v>#VALUE!</v>
      </c>
    </row>
    <row r="22" spans="1:3" ht="30.75" customHeight="1">
      <c r="A22" s="28" t="s">
        <v>27</v>
      </c>
      <c r="B22" s="45" t="s">
        <v>28</v>
      </c>
      <c r="C22" s="11" t="s">
        <v>29</v>
      </c>
    </row>
    <row r="23" spans="1:3" ht="30.75" customHeight="1">
      <c r="A23" s="26" t="s">
        <v>0</v>
      </c>
      <c r="B23" s="27" t="s">
        <v>21</v>
      </c>
      <c r="C23" s="39">
        <f>Feuil1!R$34</f>
        <v>0</v>
      </c>
    </row>
    <row r="24" spans="1:3" ht="30.75" customHeight="1">
      <c r="A24" s="29" t="s">
        <v>1</v>
      </c>
      <c r="B24" s="30" t="s">
        <v>22</v>
      </c>
      <c r="C24" s="40">
        <f>Feuil1!R$35</f>
        <v>0</v>
      </c>
    </row>
    <row r="25" spans="1:3" ht="30.75" customHeight="1">
      <c r="A25" s="31" t="s">
        <v>2</v>
      </c>
      <c r="B25" s="32" t="s">
        <v>23</v>
      </c>
      <c r="C25" s="41">
        <f>Feuil1!R$36</f>
        <v>0</v>
      </c>
    </row>
    <row r="26" spans="1:3" ht="30.75" customHeight="1">
      <c r="A26" s="33" t="s">
        <v>3</v>
      </c>
      <c r="B26" s="34" t="s">
        <v>24</v>
      </c>
      <c r="C26" s="42">
        <f>Feuil1!R$37</f>
        <v>0</v>
      </c>
    </row>
    <row r="27" spans="1:3" ht="30.75" customHeight="1">
      <c r="A27" s="35" t="s">
        <v>4</v>
      </c>
      <c r="B27" s="36" t="s">
        <v>25</v>
      </c>
      <c r="C27" s="43">
        <f>Feuil1!R$38</f>
        <v>0</v>
      </c>
    </row>
    <row r="28" spans="1:3" ht="30.75" customHeight="1">
      <c r="A28" s="37" t="s">
        <v>17</v>
      </c>
      <c r="B28" s="38" t="s">
        <v>26</v>
      </c>
      <c r="C28" s="44">
        <f>Feuil1!R$39</f>
        <v>0</v>
      </c>
    </row>
    <row r="32" spans="1:3" ht="30.75" customHeight="1">
      <c r="A32" s="46" t="str">
        <f>T(Feuil1!T$1)</f>
        <v/>
      </c>
      <c r="B32" s="47" t="s">
        <v>30</v>
      </c>
      <c r="C32" s="48" t="e">
        <f>ROUNDUP(Feuil1!U$42*2,0)/2 &amp; "/20"</f>
        <v>#VALUE!</v>
      </c>
    </row>
    <row r="33" spans="1:3" ht="30.75" customHeight="1">
      <c r="A33" s="28" t="s">
        <v>27</v>
      </c>
      <c r="B33" s="45" t="s">
        <v>28</v>
      </c>
      <c r="C33" s="11" t="s">
        <v>29</v>
      </c>
    </row>
    <row r="34" spans="1:3" ht="30.75" customHeight="1">
      <c r="A34" s="26" t="s">
        <v>0</v>
      </c>
      <c r="B34" s="27" t="s">
        <v>21</v>
      </c>
      <c r="C34" s="39">
        <f>Feuil1!U$34</f>
        <v>0</v>
      </c>
    </row>
    <row r="35" spans="1:3" ht="30.75" customHeight="1">
      <c r="A35" s="29" t="s">
        <v>1</v>
      </c>
      <c r="B35" s="30" t="s">
        <v>22</v>
      </c>
      <c r="C35" s="40">
        <f>Feuil1!U$35</f>
        <v>0</v>
      </c>
    </row>
    <row r="36" spans="1:3" ht="30.75" customHeight="1">
      <c r="A36" s="31" t="s">
        <v>2</v>
      </c>
      <c r="B36" s="32" t="s">
        <v>23</v>
      </c>
      <c r="C36" s="41">
        <f>Feuil1!U$36</f>
        <v>0</v>
      </c>
    </row>
    <row r="37" spans="1:3" ht="30.75" customHeight="1">
      <c r="A37" s="33" t="s">
        <v>3</v>
      </c>
      <c r="B37" s="34" t="s">
        <v>24</v>
      </c>
      <c r="C37" s="42">
        <f>Feuil1!U$37</f>
        <v>0</v>
      </c>
    </row>
    <row r="38" spans="1:3" ht="30.75" customHeight="1">
      <c r="A38" s="35" t="s">
        <v>4</v>
      </c>
      <c r="B38" s="36" t="s">
        <v>25</v>
      </c>
      <c r="C38" s="43">
        <f>Feuil1!U$38</f>
        <v>0</v>
      </c>
    </row>
    <row r="39" spans="1:3" ht="30.75" customHeight="1">
      <c r="A39" s="37" t="s">
        <v>17</v>
      </c>
      <c r="B39" s="38" t="s">
        <v>26</v>
      </c>
      <c r="C39" s="44">
        <f>Feuil1!U$39</f>
        <v>0</v>
      </c>
    </row>
    <row r="42" spans="1:3" ht="30.75" customHeight="1">
      <c r="A42" s="46" t="str">
        <f>T(Feuil1!W$1)</f>
        <v/>
      </c>
      <c r="B42" s="47" t="s">
        <v>30</v>
      </c>
      <c r="C42" s="48" t="e">
        <f>ROUNDUP(Feuil1!X$42*2,0)/2 &amp; "/20"</f>
        <v>#VALUE!</v>
      </c>
    </row>
    <row r="43" spans="1:3" ht="30.75" customHeight="1">
      <c r="A43" s="28" t="s">
        <v>27</v>
      </c>
      <c r="B43" s="45" t="s">
        <v>28</v>
      </c>
      <c r="C43" s="11" t="s">
        <v>29</v>
      </c>
    </row>
    <row r="44" spans="1:3" ht="30.75" customHeight="1">
      <c r="A44" s="26" t="s">
        <v>0</v>
      </c>
      <c r="B44" s="27" t="s">
        <v>21</v>
      </c>
      <c r="C44" s="39">
        <f>Feuil1!X$34</f>
        <v>0</v>
      </c>
    </row>
    <row r="45" spans="1:3" ht="30.75" customHeight="1">
      <c r="A45" s="29" t="s">
        <v>1</v>
      </c>
      <c r="B45" s="30" t="s">
        <v>22</v>
      </c>
      <c r="C45" s="40">
        <f>Feuil1!X$35</f>
        <v>0</v>
      </c>
    </row>
    <row r="46" spans="1:3" ht="30.75" customHeight="1">
      <c r="A46" s="31" t="s">
        <v>2</v>
      </c>
      <c r="B46" s="32" t="s">
        <v>23</v>
      </c>
      <c r="C46" s="41">
        <f>Feuil1!X$36</f>
        <v>0</v>
      </c>
    </row>
    <row r="47" spans="1:3" ht="30.75" customHeight="1">
      <c r="A47" s="33" t="s">
        <v>3</v>
      </c>
      <c r="B47" s="34" t="s">
        <v>24</v>
      </c>
      <c r="C47" s="42">
        <f>Feuil1!X$37</f>
        <v>0</v>
      </c>
    </row>
    <row r="48" spans="1:3" ht="30.75" customHeight="1">
      <c r="A48" s="35" t="s">
        <v>4</v>
      </c>
      <c r="B48" s="36" t="s">
        <v>25</v>
      </c>
      <c r="C48" s="43">
        <f>Feuil1!X$38</f>
        <v>0</v>
      </c>
    </row>
    <row r="49" spans="1:3" ht="30.75" customHeight="1">
      <c r="A49" s="37" t="s">
        <v>17</v>
      </c>
      <c r="B49" s="38" t="s">
        <v>26</v>
      </c>
      <c r="C49" s="44">
        <f>Feuil1!X$39</f>
        <v>0</v>
      </c>
    </row>
    <row r="52" spans="1:3" ht="30.75" customHeight="1">
      <c r="A52" s="46" t="str">
        <f>T(Feuil1!Z$1)</f>
        <v/>
      </c>
      <c r="B52" s="47" t="s">
        <v>30</v>
      </c>
      <c r="C52" s="48" t="e">
        <f>ROUNDUP(Feuil1!AA$42*2,0)/2 &amp; "/20"</f>
        <v>#VALUE!</v>
      </c>
    </row>
    <row r="53" spans="1:3" ht="30.75" customHeight="1">
      <c r="A53" s="28" t="s">
        <v>27</v>
      </c>
      <c r="B53" s="45" t="s">
        <v>28</v>
      </c>
      <c r="C53" s="11" t="s">
        <v>29</v>
      </c>
    </row>
    <row r="54" spans="1:3" ht="30.75" customHeight="1">
      <c r="A54" s="26" t="s">
        <v>0</v>
      </c>
      <c r="B54" s="27" t="s">
        <v>21</v>
      </c>
      <c r="C54" s="39">
        <f>Feuil1!AA$34</f>
        <v>0</v>
      </c>
    </row>
    <row r="55" spans="1:3" ht="30.75" customHeight="1">
      <c r="A55" s="29" t="s">
        <v>1</v>
      </c>
      <c r="B55" s="30" t="s">
        <v>22</v>
      </c>
      <c r="C55" s="40">
        <f>Feuil1!AA$35</f>
        <v>0</v>
      </c>
    </row>
    <row r="56" spans="1:3" ht="30.75" customHeight="1">
      <c r="A56" s="31" t="s">
        <v>2</v>
      </c>
      <c r="B56" s="32" t="s">
        <v>23</v>
      </c>
      <c r="C56" s="41">
        <f>Feuil1!AA$36</f>
        <v>0</v>
      </c>
    </row>
    <row r="57" spans="1:3" ht="30.75" customHeight="1">
      <c r="A57" s="33" t="s">
        <v>3</v>
      </c>
      <c r="B57" s="34" t="s">
        <v>24</v>
      </c>
      <c r="C57" s="42">
        <f>Feuil1!AA$37</f>
        <v>0</v>
      </c>
    </row>
    <row r="58" spans="1:3" ht="30.75" customHeight="1">
      <c r="A58" s="35" t="s">
        <v>4</v>
      </c>
      <c r="B58" s="36" t="s">
        <v>25</v>
      </c>
      <c r="C58" s="43">
        <f>Feuil1!AA$38</f>
        <v>0</v>
      </c>
    </row>
    <row r="59" spans="1:3" ht="30.75" customHeight="1">
      <c r="A59" s="37" t="s">
        <v>17</v>
      </c>
      <c r="B59" s="38" t="s">
        <v>26</v>
      </c>
      <c r="C59" s="44">
        <f>Feuil1!AA$39</f>
        <v>0</v>
      </c>
    </row>
    <row r="63" spans="1:3" ht="30.75" customHeight="1">
      <c r="A63" s="46" t="str">
        <f>T(Feuil1!AC$1)</f>
        <v/>
      </c>
      <c r="B63" s="47" t="s">
        <v>30</v>
      </c>
      <c r="C63" s="48" t="e">
        <f>ROUNDUP(Feuil1!AD$42*2,0)/2 &amp; "/20"</f>
        <v>#VALUE!</v>
      </c>
    </row>
    <row r="64" spans="1:3" ht="30.75" customHeight="1">
      <c r="A64" s="28" t="s">
        <v>27</v>
      </c>
      <c r="B64" s="45" t="s">
        <v>28</v>
      </c>
      <c r="C64" s="11" t="s">
        <v>29</v>
      </c>
    </row>
    <row r="65" spans="1:3" ht="30.75" customHeight="1">
      <c r="A65" s="26" t="s">
        <v>0</v>
      </c>
      <c r="B65" s="27" t="s">
        <v>21</v>
      </c>
      <c r="C65" s="39">
        <f>Feuil1!AD$34</f>
        <v>0</v>
      </c>
    </row>
    <row r="66" spans="1:3" ht="30.75" customHeight="1">
      <c r="A66" s="29" t="s">
        <v>1</v>
      </c>
      <c r="B66" s="30" t="s">
        <v>22</v>
      </c>
      <c r="C66" s="40">
        <f>Feuil1!AD$35</f>
        <v>0</v>
      </c>
    </row>
    <row r="67" spans="1:3" ht="30.75" customHeight="1">
      <c r="A67" s="31" t="s">
        <v>2</v>
      </c>
      <c r="B67" s="32" t="s">
        <v>23</v>
      </c>
      <c r="C67" s="41">
        <f>Feuil1!AD$36</f>
        <v>0</v>
      </c>
    </row>
    <row r="68" spans="1:3" ht="30.75" customHeight="1">
      <c r="A68" s="33" t="s">
        <v>3</v>
      </c>
      <c r="B68" s="34" t="s">
        <v>24</v>
      </c>
      <c r="C68" s="42">
        <f>Feuil1!AD$37</f>
        <v>0</v>
      </c>
    </row>
    <row r="69" spans="1:3" ht="30.75" customHeight="1">
      <c r="A69" s="35" t="s">
        <v>4</v>
      </c>
      <c r="B69" s="36" t="s">
        <v>25</v>
      </c>
      <c r="C69" s="43">
        <f>Feuil1!AD$38</f>
        <v>0</v>
      </c>
    </row>
    <row r="70" spans="1:3" ht="30.75" customHeight="1">
      <c r="A70" s="37" t="s">
        <v>17</v>
      </c>
      <c r="B70" s="38" t="s">
        <v>26</v>
      </c>
      <c r="C70" s="44">
        <f>Feuil1!AD$39</f>
        <v>0</v>
      </c>
    </row>
    <row r="73" spans="1:3" ht="30.75" customHeight="1">
      <c r="A73" s="46" t="str">
        <f>T(Feuil1!AF$1)</f>
        <v/>
      </c>
      <c r="B73" s="47" t="s">
        <v>30</v>
      </c>
      <c r="C73" s="48" t="e">
        <f>ROUNDUP(Feuil1!AG$42*2,0)/2 &amp; "/20"</f>
        <v>#VALUE!</v>
      </c>
    </row>
    <row r="74" spans="1:3" ht="30.75" customHeight="1">
      <c r="A74" s="28" t="s">
        <v>27</v>
      </c>
      <c r="B74" s="45" t="s">
        <v>28</v>
      </c>
      <c r="C74" s="11" t="s">
        <v>29</v>
      </c>
    </row>
    <row r="75" spans="1:3" ht="30.75" customHeight="1">
      <c r="A75" s="26" t="s">
        <v>0</v>
      </c>
      <c r="B75" s="27" t="s">
        <v>21</v>
      </c>
      <c r="C75" s="39">
        <f>Feuil1!AG$34</f>
        <v>0</v>
      </c>
    </row>
    <row r="76" spans="1:3" ht="30.75" customHeight="1">
      <c r="A76" s="29" t="s">
        <v>1</v>
      </c>
      <c r="B76" s="30" t="s">
        <v>22</v>
      </c>
      <c r="C76" s="40">
        <f>Feuil1!AG$35</f>
        <v>0</v>
      </c>
    </row>
    <row r="77" spans="1:3" ht="30.75" customHeight="1">
      <c r="A77" s="31" t="s">
        <v>2</v>
      </c>
      <c r="B77" s="32" t="s">
        <v>23</v>
      </c>
      <c r="C77" s="41">
        <f>Feuil1!AG$36</f>
        <v>0</v>
      </c>
    </row>
    <row r="78" spans="1:3" ht="30.75" customHeight="1">
      <c r="A78" s="33" t="s">
        <v>3</v>
      </c>
      <c r="B78" s="34" t="s">
        <v>24</v>
      </c>
      <c r="C78" s="42">
        <f>Feuil1!AG$37</f>
        <v>0</v>
      </c>
    </row>
    <row r="79" spans="1:3" ht="30.75" customHeight="1">
      <c r="A79" s="35" t="s">
        <v>4</v>
      </c>
      <c r="B79" s="36" t="s">
        <v>25</v>
      </c>
      <c r="C79" s="43">
        <f>Feuil1!AG$38</f>
        <v>0</v>
      </c>
    </row>
    <row r="80" spans="1:3" ht="30.75" customHeight="1">
      <c r="A80" s="37" t="s">
        <v>17</v>
      </c>
      <c r="B80" s="38" t="s">
        <v>26</v>
      </c>
      <c r="C80" s="44">
        <f>Feuil1!AG$39</f>
        <v>0</v>
      </c>
    </row>
    <row r="83" spans="1:3" ht="30.75" customHeight="1">
      <c r="A83" s="46" t="str">
        <f>T(Feuil1!AI$1)</f>
        <v/>
      </c>
      <c r="B83" s="47" t="s">
        <v>30</v>
      </c>
      <c r="C83" s="48" t="e">
        <f>ROUNDUP(Feuil1!AJ$42*2,0)/2 &amp; "/20"</f>
        <v>#VALUE!</v>
      </c>
    </row>
    <row r="84" spans="1:3" ht="30.75" customHeight="1">
      <c r="A84" s="28" t="s">
        <v>27</v>
      </c>
      <c r="B84" s="45" t="s">
        <v>28</v>
      </c>
      <c r="C84" s="11" t="s">
        <v>29</v>
      </c>
    </row>
    <row r="85" spans="1:3" ht="30.75" customHeight="1">
      <c r="A85" s="26" t="s">
        <v>0</v>
      </c>
      <c r="B85" s="27" t="s">
        <v>21</v>
      </c>
      <c r="C85" s="39">
        <f>Feuil1!AJ$34</f>
        <v>0</v>
      </c>
    </row>
    <row r="86" spans="1:3" ht="30.75" customHeight="1">
      <c r="A86" s="29" t="s">
        <v>1</v>
      </c>
      <c r="B86" s="30" t="s">
        <v>22</v>
      </c>
      <c r="C86" s="40">
        <f>Feuil1!AJ$35</f>
        <v>0</v>
      </c>
    </row>
    <row r="87" spans="1:3" ht="30.75" customHeight="1">
      <c r="A87" s="31" t="s">
        <v>2</v>
      </c>
      <c r="B87" s="32" t="s">
        <v>23</v>
      </c>
      <c r="C87" s="41">
        <f>Feuil1!AJ$36</f>
        <v>0</v>
      </c>
    </row>
    <row r="88" spans="1:3" ht="30.75" customHeight="1">
      <c r="A88" s="33" t="s">
        <v>3</v>
      </c>
      <c r="B88" s="34" t="s">
        <v>24</v>
      </c>
      <c r="C88" s="42">
        <f>Feuil1!AJ$37</f>
        <v>0</v>
      </c>
    </row>
    <row r="89" spans="1:3" ht="30.75" customHeight="1">
      <c r="A89" s="35" t="s">
        <v>4</v>
      </c>
      <c r="B89" s="36" t="s">
        <v>25</v>
      </c>
      <c r="C89" s="43">
        <f>Feuil1!AJ$38</f>
        <v>0</v>
      </c>
    </row>
    <row r="90" spans="1:3" ht="30.75" customHeight="1">
      <c r="A90" s="37" t="s">
        <v>17</v>
      </c>
      <c r="B90" s="38" t="s">
        <v>26</v>
      </c>
      <c r="C90" s="44">
        <f>Feuil1!AJ$39</f>
        <v>0</v>
      </c>
    </row>
    <row r="94" spans="1:3" ht="30.75" customHeight="1">
      <c r="A94" s="46" t="str">
        <f>T(Feuil1!AL$1)</f>
        <v/>
      </c>
      <c r="B94" s="47" t="s">
        <v>30</v>
      </c>
      <c r="C94" s="48" t="e">
        <f>ROUNDUP(Feuil1!AM$42*2,0)/2 &amp; "/20"</f>
        <v>#VALUE!</v>
      </c>
    </row>
    <row r="95" spans="1:3" ht="30.75" customHeight="1">
      <c r="A95" s="28" t="s">
        <v>27</v>
      </c>
      <c r="B95" s="45" t="s">
        <v>28</v>
      </c>
      <c r="C95" s="11" t="s">
        <v>29</v>
      </c>
    </row>
    <row r="96" spans="1:3" ht="30.75" customHeight="1">
      <c r="A96" s="26" t="s">
        <v>0</v>
      </c>
      <c r="B96" s="27" t="s">
        <v>21</v>
      </c>
      <c r="C96" s="39">
        <f>Feuil1!AM$34</f>
        <v>0</v>
      </c>
    </row>
    <row r="97" spans="1:3" ht="30.75" customHeight="1">
      <c r="A97" s="29" t="s">
        <v>1</v>
      </c>
      <c r="B97" s="30" t="s">
        <v>22</v>
      </c>
      <c r="C97" s="40">
        <f>Feuil1!AM$35</f>
        <v>0</v>
      </c>
    </row>
    <row r="98" spans="1:3" ht="30.75" customHeight="1">
      <c r="A98" s="31" t="s">
        <v>2</v>
      </c>
      <c r="B98" s="32" t="s">
        <v>23</v>
      </c>
      <c r="C98" s="41">
        <f>Feuil1!AM$36</f>
        <v>0</v>
      </c>
    </row>
    <row r="99" spans="1:3" ht="30.75" customHeight="1">
      <c r="A99" s="33" t="s">
        <v>3</v>
      </c>
      <c r="B99" s="34" t="s">
        <v>24</v>
      </c>
      <c r="C99" s="42">
        <f>Feuil1!AM$37</f>
        <v>0</v>
      </c>
    </row>
    <row r="100" spans="1:3" ht="30.75" customHeight="1">
      <c r="A100" s="35" t="s">
        <v>4</v>
      </c>
      <c r="B100" s="36" t="s">
        <v>25</v>
      </c>
      <c r="C100" s="43">
        <f>Feuil1!AM$38</f>
        <v>0</v>
      </c>
    </row>
    <row r="101" spans="1:3" ht="30.75" customHeight="1">
      <c r="A101" s="37" t="s">
        <v>17</v>
      </c>
      <c r="B101" s="38" t="s">
        <v>26</v>
      </c>
      <c r="C101" s="44">
        <f>Feuil1!AM$39</f>
        <v>0</v>
      </c>
    </row>
    <row r="104" spans="1:3" ht="30.75" customHeight="1">
      <c r="A104" s="46" t="str">
        <f>T(Feuil1!AO$1)</f>
        <v/>
      </c>
      <c r="B104" s="47" t="s">
        <v>30</v>
      </c>
      <c r="C104" s="48" t="e">
        <f>ROUNDUP(Feuil1!AP$42*2,0)/2 &amp; "/20"</f>
        <v>#VALUE!</v>
      </c>
    </row>
    <row r="105" spans="1:3" ht="30.75" customHeight="1">
      <c r="A105" s="28" t="s">
        <v>27</v>
      </c>
      <c r="B105" s="45" t="s">
        <v>28</v>
      </c>
      <c r="C105" s="11" t="s">
        <v>29</v>
      </c>
    </row>
    <row r="106" spans="1:3" ht="30.75" customHeight="1">
      <c r="A106" s="26" t="s">
        <v>0</v>
      </c>
      <c r="B106" s="27" t="s">
        <v>21</v>
      </c>
      <c r="C106" s="39">
        <f>Feuil1!AP$34</f>
        <v>0</v>
      </c>
    </row>
    <row r="107" spans="1:3" ht="30.75" customHeight="1">
      <c r="A107" s="29" t="s">
        <v>1</v>
      </c>
      <c r="B107" s="30" t="s">
        <v>22</v>
      </c>
      <c r="C107" s="40">
        <f>Feuil1!AP$35</f>
        <v>0</v>
      </c>
    </row>
    <row r="108" spans="1:3" ht="30.75" customHeight="1">
      <c r="A108" s="31" t="s">
        <v>2</v>
      </c>
      <c r="B108" s="32" t="s">
        <v>23</v>
      </c>
      <c r="C108" s="41">
        <f>Feuil1!AP$36</f>
        <v>0</v>
      </c>
    </row>
    <row r="109" spans="1:3" ht="30.75" customHeight="1">
      <c r="A109" s="33" t="s">
        <v>3</v>
      </c>
      <c r="B109" s="34" t="s">
        <v>24</v>
      </c>
      <c r="C109" s="42">
        <f>Feuil1!AP$37</f>
        <v>0</v>
      </c>
    </row>
    <row r="110" spans="1:3" ht="30.75" customHeight="1">
      <c r="A110" s="35" t="s">
        <v>4</v>
      </c>
      <c r="B110" s="36" t="s">
        <v>25</v>
      </c>
      <c r="C110" s="43">
        <f>Feuil1!AP$38</f>
        <v>0</v>
      </c>
    </row>
    <row r="111" spans="1:3" ht="30.75" customHeight="1">
      <c r="A111" s="37" t="s">
        <v>17</v>
      </c>
      <c r="B111" s="38" t="s">
        <v>26</v>
      </c>
      <c r="C111" s="44">
        <f>Feuil1!AP$39</f>
        <v>0</v>
      </c>
    </row>
    <row r="113" spans="1:3" ht="30.75" customHeight="1">
      <c r="A113" s="46" t="str">
        <f>T(Feuil1!AR$1)</f>
        <v/>
      </c>
      <c r="B113" s="47" t="s">
        <v>30</v>
      </c>
      <c r="C113" s="48" t="e">
        <f>ROUNDUP(Feuil1!AS$42*2,0)/2 &amp; "/20"</f>
        <v>#VALUE!</v>
      </c>
    </row>
    <row r="114" spans="1:3" ht="30.75" customHeight="1">
      <c r="A114" s="28" t="s">
        <v>27</v>
      </c>
      <c r="B114" s="45" t="s">
        <v>28</v>
      </c>
      <c r="C114" s="11" t="s">
        <v>29</v>
      </c>
    </row>
    <row r="115" spans="1:3" ht="30.75" customHeight="1">
      <c r="A115" s="26" t="s">
        <v>0</v>
      </c>
      <c r="B115" s="27" t="s">
        <v>21</v>
      </c>
      <c r="C115" s="39">
        <f>Feuil1!AS$34</f>
        <v>0</v>
      </c>
    </row>
    <row r="116" spans="1:3" ht="30.75" customHeight="1">
      <c r="A116" s="29" t="s">
        <v>1</v>
      </c>
      <c r="B116" s="30" t="s">
        <v>22</v>
      </c>
      <c r="C116" s="40">
        <f>Feuil1!AS$35</f>
        <v>0</v>
      </c>
    </row>
    <row r="117" spans="1:3" ht="30.75" customHeight="1">
      <c r="A117" s="31" t="s">
        <v>2</v>
      </c>
      <c r="B117" s="32" t="s">
        <v>23</v>
      </c>
      <c r="C117" s="41">
        <f>Feuil1!AS$36</f>
        <v>0</v>
      </c>
    </row>
    <row r="118" spans="1:3" ht="30.75" customHeight="1">
      <c r="A118" s="33" t="s">
        <v>3</v>
      </c>
      <c r="B118" s="34" t="s">
        <v>24</v>
      </c>
      <c r="C118" s="42">
        <f>Feuil1!AS$37</f>
        <v>0</v>
      </c>
    </row>
    <row r="119" spans="1:3" ht="30.75" customHeight="1">
      <c r="A119" s="35" t="s">
        <v>4</v>
      </c>
      <c r="B119" s="36" t="s">
        <v>25</v>
      </c>
      <c r="C119" s="43">
        <f>Feuil1!AS$38</f>
        <v>0</v>
      </c>
    </row>
    <row r="120" spans="1:3" ht="30.75" customHeight="1">
      <c r="A120" s="37" t="s">
        <v>17</v>
      </c>
      <c r="B120" s="38" t="s">
        <v>26</v>
      </c>
      <c r="C120" s="44">
        <f>Feuil1!AS$39</f>
        <v>0</v>
      </c>
    </row>
    <row r="125" spans="1:3" ht="30.75" customHeight="1">
      <c r="A125" s="46" t="str">
        <f>T(Feuil1!AU$1)</f>
        <v/>
      </c>
      <c r="B125" s="47" t="s">
        <v>30</v>
      </c>
      <c r="C125" s="48" t="e">
        <f>ROUNDUP(Feuil1!AV$42*2,0)/2 &amp; "/20"</f>
        <v>#VALUE!</v>
      </c>
    </row>
    <row r="126" spans="1:3" ht="30.75" customHeight="1">
      <c r="A126" s="28" t="s">
        <v>27</v>
      </c>
      <c r="B126" s="45" t="s">
        <v>28</v>
      </c>
      <c r="C126" s="11" t="s">
        <v>29</v>
      </c>
    </row>
    <row r="127" spans="1:3" ht="30.75" customHeight="1">
      <c r="A127" s="26" t="s">
        <v>0</v>
      </c>
      <c r="B127" s="27" t="s">
        <v>21</v>
      </c>
      <c r="C127" s="39">
        <f>Feuil1!AV$34</f>
        <v>0</v>
      </c>
    </row>
    <row r="128" spans="1:3" ht="30.75" customHeight="1">
      <c r="A128" s="29" t="s">
        <v>1</v>
      </c>
      <c r="B128" s="30" t="s">
        <v>22</v>
      </c>
      <c r="C128" s="40">
        <f>Feuil1!AV$35</f>
        <v>0</v>
      </c>
    </row>
    <row r="129" spans="1:3" ht="30.75" customHeight="1">
      <c r="A129" s="31" t="s">
        <v>2</v>
      </c>
      <c r="B129" s="32" t="s">
        <v>23</v>
      </c>
      <c r="C129" s="41">
        <f>Feuil1!AV$36</f>
        <v>0</v>
      </c>
    </row>
    <row r="130" spans="1:3" ht="30.75" customHeight="1">
      <c r="A130" s="33" t="s">
        <v>3</v>
      </c>
      <c r="B130" s="34" t="s">
        <v>24</v>
      </c>
      <c r="C130" s="42">
        <f>Feuil1!AV$37</f>
        <v>0</v>
      </c>
    </row>
    <row r="131" spans="1:3" ht="30.75" customHeight="1">
      <c r="A131" s="35" t="s">
        <v>4</v>
      </c>
      <c r="B131" s="36" t="s">
        <v>25</v>
      </c>
      <c r="C131" s="43">
        <f>Feuil1!AV$38</f>
        <v>0</v>
      </c>
    </row>
    <row r="132" spans="1:3" ht="30.75" customHeight="1">
      <c r="A132" s="37" t="s">
        <v>17</v>
      </c>
      <c r="B132" s="38" t="s">
        <v>26</v>
      </c>
      <c r="C132" s="44">
        <f>Feuil1!AV$39</f>
        <v>0</v>
      </c>
    </row>
    <row r="135" spans="1:3" ht="30.75" customHeight="1">
      <c r="A135" s="46" t="str">
        <f>T(Feuil1!AX$1)</f>
        <v/>
      </c>
      <c r="B135" s="47" t="s">
        <v>30</v>
      </c>
      <c r="C135" s="48" t="e">
        <f>ROUNDUP(Feuil1!AY$42*2,0)/2 &amp; "/20"</f>
        <v>#VALUE!</v>
      </c>
    </row>
    <row r="136" spans="1:3" ht="30.75" customHeight="1">
      <c r="A136" s="28" t="s">
        <v>27</v>
      </c>
      <c r="B136" s="45" t="s">
        <v>28</v>
      </c>
      <c r="C136" s="11" t="s">
        <v>29</v>
      </c>
    </row>
    <row r="137" spans="1:3" ht="30.75" customHeight="1">
      <c r="A137" s="26" t="s">
        <v>0</v>
      </c>
      <c r="B137" s="27" t="s">
        <v>21</v>
      </c>
      <c r="C137" s="39">
        <f>Feuil1!AY$34</f>
        <v>0</v>
      </c>
    </row>
    <row r="138" spans="1:3" ht="30.75" customHeight="1">
      <c r="A138" s="29" t="s">
        <v>1</v>
      </c>
      <c r="B138" s="30" t="s">
        <v>22</v>
      </c>
      <c r="C138" s="40">
        <f>Feuil1!AY$35</f>
        <v>0</v>
      </c>
    </row>
    <row r="139" spans="1:3" ht="30.75" customHeight="1">
      <c r="A139" s="31" t="s">
        <v>2</v>
      </c>
      <c r="B139" s="32" t="s">
        <v>23</v>
      </c>
      <c r="C139" s="41">
        <f>Feuil1!AY$36</f>
        <v>0</v>
      </c>
    </row>
    <row r="140" spans="1:3" ht="30.75" customHeight="1">
      <c r="A140" s="33" t="s">
        <v>3</v>
      </c>
      <c r="B140" s="34" t="s">
        <v>24</v>
      </c>
      <c r="C140" s="42">
        <f>Feuil1!AY$37</f>
        <v>0</v>
      </c>
    </row>
    <row r="141" spans="1:3" ht="30.75" customHeight="1">
      <c r="A141" s="35" t="s">
        <v>4</v>
      </c>
      <c r="B141" s="36" t="s">
        <v>25</v>
      </c>
      <c r="C141" s="43">
        <f>Feuil1!AY$38</f>
        <v>0</v>
      </c>
    </row>
    <row r="142" spans="1:3" ht="30.75" customHeight="1">
      <c r="A142" s="37" t="s">
        <v>17</v>
      </c>
      <c r="B142" s="38" t="s">
        <v>26</v>
      </c>
      <c r="C142" s="44">
        <f>Feuil1!AY$39</f>
        <v>0</v>
      </c>
    </row>
    <row r="144" spans="1:3" ht="30.75" customHeight="1">
      <c r="A144" s="46" t="str">
        <f>T(Feuil1!BA$1)</f>
        <v/>
      </c>
      <c r="B144" s="47" t="s">
        <v>30</v>
      </c>
      <c r="C144" s="48" t="e">
        <f>ROUNDUP(Feuil1!BB$42*2,0)/2 &amp; "/20"</f>
        <v>#VALUE!</v>
      </c>
    </row>
    <row r="145" spans="1:3" ht="30.75" customHeight="1">
      <c r="A145" s="28" t="s">
        <v>27</v>
      </c>
      <c r="B145" s="45" t="s">
        <v>28</v>
      </c>
      <c r="C145" s="11" t="s">
        <v>29</v>
      </c>
    </row>
    <row r="146" spans="1:3" ht="30.75" customHeight="1">
      <c r="A146" s="26" t="s">
        <v>0</v>
      </c>
      <c r="B146" s="27" t="s">
        <v>21</v>
      </c>
      <c r="C146" s="39">
        <f>Feuil1!BB$34</f>
        <v>0</v>
      </c>
    </row>
    <row r="147" spans="1:3" ht="30.75" customHeight="1">
      <c r="A147" s="29" t="s">
        <v>1</v>
      </c>
      <c r="B147" s="30" t="s">
        <v>22</v>
      </c>
      <c r="C147" s="40">
        <f>Feuil1!BB$35</f>
        <v>0</v>
      </c>
    </row>
    <row r="148" spans="1:3" ht="30.75" customHeight="1">
      <c r="A148" s="31" t="s">
        <v>2</v>
      </c>
      <c r="B148" s="32" t="s">
        <v>23</v>
      </c>
      <c r="C148" s="41">
        <f>Feuil1!BB$36</f>
        <v>0</v>
      </c>
    </row>
    <row r="149" spans="1:3" ht="30.75" customHeight="1">
      <c r="A149" s="33" t="s">
        <v>3</v>
      </c>
      <c r="B149" s="34" t="s">
        <v>24</v>
      </c>
      <c r="C149" s="42">
        <f>Feuil1!BB$37</f>
        <v>0</v>
      </c>
    </row>
    <row r="150" spans="1:3" ht="30.75" customHeight="1">
      <c r="A150" s="35" t="s">
        <v>4</v>
      </c>
      <c r="B150" s="36" t="s">
        <v>25</v>
      </c>
      <c r="C150" s="43">
        <f>Feuil1!BB$38</f>
        <v>0</v>
      </c>
    </row>
    <row r="151" spans="1:3" ht="30.75" customHeight="1">
      <c r="A151" s="37" t="s">
        <v>17</v>
      </c>
      <c r="B151" s="38" t="s">
        <v>26</v>
      </c>
      <c r="C151" s="44">
        <f>Feuil1!BB$39</f>
        <v>0</v>
      </c>
    </row>
    <row r="156" spans="1:3" ht="30.75" customHeight="1">
      <c r="A156" s="46" t="str">
        <f>T(Feuil1!BD$1)</f>
        <v/>
      </c>
      <c r="B156" s="47" t="s">
        <v>30</v>
      </c>
      <c r="C156" s="48" t="e">
        <f>ROUNDUP(Feuil1!BE$42*2,0)/2 &amp; "/20"</f>
        <v>#VALUE!</v>
      </c>
    </row>
    <row r="157" spans="1:3" ht="30.75" customHeight="1">
      <c r="A157" s="28" t="s">
        <v>27</v>
      </c>
      <c r="B157" s="45" t="s">
        <v>28</v>
      </c>
      <c r="C157" s="11" t="s">
        <v>29</v>
      </c>
    </row>
    <row r="158" spans="1:3" ht="30.75" customHeight="1">
      <c r="A158" s="26" t="s">
        <v>0</v>
      </c>
      <c r="B158" s="27" t="s">
        <v>21</v>
      </c>
      <c r="C158" s="39">
        <f>Feuil1!BE$34</f>
        <v>0</v>
      </c>
    </row>
    <row r="159" spans="1:3" ht="30.75" customHeight="1">
      <c r="A159" s="29" t="s">
        <v>1</v>
      </c>
      <c r="B159" s="30" t="s">
        <v>22</v>
      </c>
      <c r="C159" s="40">
        <f>Feuil1!BE$35</f>
        <v>0</v>
      </c>
    </row>
    <row r="160" spans="1:3" ht="30.75" customHeight="1">
      <c r="A160" s="31" t="s">
        <v>2</v>
      </c>
      <c r="B160" s="32" t="s">
        <v>23</v>
      </c>
      <c r="C160" s="41">
        <f>Feuil1!BE$36</f>
        <v>0</v>
      </c>
    </row>
    <row r="161" spans="1:3" ht="30.75" customHeight="1">
      <c r="A161" s="33" t="s">
        <v>3</v>
      </c>
      <c r="B161" s="34" t="s">
        <v>24</v>
      </c>
      <c r="C161" s="42">
        <f>Feuil1!BE$37</f>
        <v>0</v>
      </c>
    </row>
    <row r="162" spans="1:3" ht="30.75" customHeight="1">
      <c r="A162" s="35" t="s">
        <v>4</v>
      </c>
      <c r="B162" s="36" t="s">
        <v>25</v>
      </c>
      <c r="C162" s="43">
        <f>Feuil1!BE$38</f>
        <v>0</v>
      </c>
    </row>
    <row r="163" spans="1:3" ht="30.75" customHeight="1">
      <c r="A163" s="37" t="s">
        <v>17</v>
      </c>
      <c r="B163" s="38" t="s">
        <v>26</v>
      </c>
      <c r="C163" s="44">
        <f>Feuil1!BE$39</f>
        <v>0</v>
      </c>
    </row>
    <row r="166" spans="1:3" ht="30.75" customHeight="1">
      <c r="A166" s="46" t="str">
        <f>T(Feuil1!BG$1)</f>
        <v/>
      </c>
      <c r="B166" s="47" t="s">
        <v>30</v>
      </c>
      <c r="C166" s="48" t="e">
        <f>ROUNDUP(Feuil1!BH$42*2,0)/2 &amp; "/20"</f>
        <v>#VALUE!</v>
      </c>
    </row>
    <row r="167" spans="1:3" ht="30.75" customHeight="1">
      <c r="A167" s="28" t="s">
        <v>27</v>
      </c>
      <c r="B167" s="45" t="s">
        <v>28</v>
      </c>
      <c r="C167" s="11" t="s">
        <v>29</v>
      </c>
    </row>
    <row r="168" spans="1:3" ht="30.75" customHeight="1">
      <c r="A168" s="26" t="s">
        <v>0</v>
      </c>
      <c r="B168" s="27" t="s">
        <v>21</v>
      </c>
      <c r="C168" s="39">
        <f>Feuil1!BH$34</f>
        <v>0</v>
      </c>
    </row>
    <row r="169" spans="1:3" ht="30.75" customHeight="1">
      <c r="A169" s="29" t="s">
        <v>1</v>
      </c>
      <c r="B169" s="30" t="s">
        <v>22</v>
      </c>
      <c r="C169" s="40">
        <f>Feuil1!BH$35</f>
        <v>0</v>
      </c>
    </row>
    <row r="170" spans="1:3" ht="30.75" customHeight="1">
      <c r="A170" s="31" t="s">
        <v>2</v>
      </c>
      <c r="B170" s="32" t="s">
        <v>23</v>
      </c>
      <c r="C170" s="41">
        <f>Feuil1!BH$36</f>
        <v>0</v>
      </c>
    </row>
    <row r="171" spans="1:3" ht="30.75" customHeight="1">
      <c r="A171" s="33" t="s">
        <v>3</v>
      </c>
      <c r="B171" s="34" t="s">
        <v>24</v>
      </c>
      <c r="C171" s="42">
        <f>Feuil1!BH$37</f>
        <v>0</v>
      </c>
    </row>
    <row r="172" spans="1:3" ht="30.75" customHeight="1">
      <c r="A172" s="35" t="s">
        <v>4</v>
      </c>
      <c r="B172" s="36" t="s">
        <v>25</v>
      </c>
      <c r="C172" s="43">
        <f>Feuil1!BH$38</f>
        <v>0</v>
      </c>
    </row>
    <row r="173" spans="1:3" ht="30.75" customHeight="1">
      <c r="A173" s="37" t="s">
        <v>17</v>
      </c>
      <c r="B173" s="38" t="s">
        <v>26</v>
      </c>
      <c r="C173" s="44">
        <f>Feuil1!BH$39</f>
        <v>0</v>
      </c>
    </row>
    <row r="176" spans="1:3" ht="30.75" customHeight="1">
      <c r="A176" s="46" t="e">
        <f>T(Feuil1!#REF!)</f>
        <v>#REF!</v>
      </c>
      <c r="B176" s="47" t="s">
        <v>30</v>
      </c>
      <c r="C176" s="48" t="e">
        <f>ROUNDUP(Feuil1!#REF!*2,0)/2 &amp; "/20"</f>
        <v>#REF!</v>
      </c>
    </row>
    <row r="177" spans="1:3" ht="30.75" customHeight="1">
      <c r="A177" s="28" t="s">
        <v>27</v>
      </c>
      <c r="B177" s="45" t="s">
        <v>28</v>
      </c>
      <c r="C177" s="11" t="s">
        <v>29</v>
      </c>
    </row>
    <row r="178" spans="1:3" ht="30.75" customHeight="1">
      <c r="A178" s="26" t="s">
        <v>0</v>
      </c>
      <c r="B178" s="27" t="s">
        <v>21</v>
      </c>
      <c r="C178" s="39" t="e">
        <f>Feuil1!#REF!</f>
        <v>#REF!</v>
      </c>
    </row>
    <row r="179" spans="1:3" ht="30.75" customHeight="1">
      <c r="A179" s="29" t="s">
        <v>1</v>
      </c>
      <c r="B179" s="30" t="s">
        <v>22</v>
      </c>
      <c r="C179" s="40" t="e">
        <f>Feuil1!#REF!</f>
        <v>#REF!</v>
      </c>
    </row>
    <row r="180" spans="1:3" ht="30.75" customHeight="1">
      <c r="A180" s="31" t="s">
        <v>2</v>
      </c>
      <c r="B180" s="32" t="s">
        <v>23</v>
      </c>
      <c r="C180" s="41" t="e">
        <f>Feuil1!#REF!</f>
        <v>#REF!</v>
      </c>
    </row>
    <row r="181" spans="1:3" ht="30.75" customHeight="1">
      <c r="A181" s="33" t="s">
        <v>3</v>
      </c>
      <c r="B181" s="34" t="s">
        <v>24</v>
      </c>
      <c r="C181" s="42" t="e">
        <f>Feuil1!#REF!</f>
        <v>#REF!</v>
      </c>
    </row>
    <row r="182" spans="1:3" ht="30.75" customHeight="1">
      <c r="A182" s="35" t="s">
        <v>4</v>
      </c>
      <c r="B182" s="36" t="s">
        <v>25</v>
      </c>
      <c r="C182" s="43" t="e">
        <f>Feuil1!#REF!</f>
        <v>#REF!</v>
      </c>
    </row>
    <row r="183" spans="1:3" ht="30.75" customHeight="1">
      <c r="A183" s="37" t="s">
        <v>17</v>
      </c>
      <c r="B183" s="38" t="s">
        <v>26</v>
      </c>
      <c r="C183" s="44" t="e">
        <f>Feuil1!#REF!</f>
        <v>#REF!</v>
      </c>
    </row>
  </sheetData>
  <pageMargins left="0.7" right="0.7" top="0.75" bottom="0.75" header="0.3" footer="0.3"/>
  <pageSetup paperSize="9"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Feuil1</vt:lpstr>
      <vt:lpstr>Table</vt:lpstr>
      <vt:lpstr>Récap à imprimer</vt:lpstr>
      <vt:lpstr>Liste_1</vt:lpstr>
      <vt:lpstr>Liste_2</vt:lpstr>
      <vt:lpstr>Liste_3</vt:lpstr>
      <vt:lpstr>Liste_4</vt:lpstr>
      <vt:lpstr>Listes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meggan vie</dc:creator>
  <cp:lastModifiedBy>meggan vie</cp:lastModifiedBy>
  <cp:lastPrinted>2018-02-05T13:21:44Z</cp:lastPrinted>
  <dcterms:created xsi:type="dcterms:W3CDTF">2017-08-29T17:29:17Z</dcterms:created>
  <dcterms:modified xsi:type="dcterms:W3CDTF">2018-04-03T06:58:26Z</dcterms:modified>
</cp:coreProperties>
</file>